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sh/Downloads/"/>
    </mc:Choice>
  </mc:AlternateContent>
  <xr:revisionPtr revIDLastSave="0" documentId="8_{4404D69B-1974-B04E-92B1-B7065F6C0886}" xr6:coauthVersionLast="47" xr6:coauthVersionMax="47" xr10:uidLastSave="{00000000-0000-0000-0000-000000000000}"/>
  <bookViews>
    <workbookView xWindow="0" yWindow="0" windowWidth="28800" windowHeight="18000" activeTab="9" xr2:uid="{00000000-000D-0000-FFFF-FFFF00000000}"/>
  </bookViews>
  <sheets>
    <sheet name="Données figure 1" sheetId="5" r:id="rId1"/>
    <sheet name="Figure 1" sheetId="4" r:id="rId2"/>
    <sheet name="Données figure 2" sheetId="6" r:id="rId3"/>
    <sheet name="Figure 2" sheetId="7" r:id="rId4"/>
    <sheet name="Données figure 3" sheetId="9" r:id="rId5"/>
    <sheet name="Figure 3" sheetId="8" r:id="rId6"/>
    <sheet name="Données figure 4" sheetId="1" r:id="rId7"/>
    <sheet name="Figure 4" sheetId="2" r:id="rId8"/>
    <sheet name="Données figure 5" sheetId="10" r:id="rId9"/>
    <sheet name="Figure 5" sheetId="1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0" l="1"/>
  <c r="H3" i="10"/>
  <c r="I3" i="10"/>
  <c r="J3" i="10"/>
  <c r="G4" i="10"/>
  <c r="H4" i="10"/>
  <c r="I4" i="10"/>
  <c r="J4" i="10"/>
  <c r="G5" i="10"/>
  <c r="H5" i="10"/>
  <c r="I5" i="10"/>
  <c r="J5" i="10"/>
  <c r="G6" i="10"/>
  <c r="H6" i="10"/>
  <c r="I6" i="10"/>
  <c r="J6" i="10"/>
  <c r="G7" i="10"/>
  <c r="H7" i="10"/>
  <c r="I7" i="10"/>
  <c r="J7" i="10"/>
  <c r="G8" i="10"/>
  <c r="H8" i="10"/>
  <c r="I8" i="10"/>
  <c r="J8" i="10"/>
  <c r="G9" i="10"/>
  <c r="H9" i="10"/>
  <c r="I9" i="10"/>
  <c r="J9" i="10"/>
  <c r="G10" i="10"/>
  <c r="H10" i="10"/>
  <c r="I10" i="10"/>
  <c r="J10" i="10"/>
  <c r="G11" i="10"/>
  <c r="H11" i="10"/>
  <c r="I11" i="10"/>
  <c r="J11" i="10"/>
  <c r="G12" i="10"/>
  <c r="H12" i="10"/>
  <c r="I12" i="10"/>
  <c r="J12" i="10"/>
  <c r="G13" i="10"/>
  <c r="H13" i="10"/>
  <c r="I13" i="10"/>
  <c r="J13" i="10"/>
  <c r="G14" i="10"/>
  <c r="H14" i="10"/>
  <c r="I14" i="10"/>
  <c r="J14" i="10"/>
  <c r="G15" i="10"/>
  <c r="H15" i="10"/>
  <c r="I15" i="10"/>
  <c r="J15" i="10"/>
  <c r="G16" i="10"/>
  <c r="H16" i="10"/>
  <c r="I16" i="10"/>
  <c r="J16" i="10"/>
  <c r="G17" i="10"/>
  <c r="H17" i="10"/>
  <c r="I17" i="10"/>
  <c r="J17" i="10"/>
  <c r="G18" i="10"/>
  <c r="H18" i="10"/>
  <c r="I18" i="10"/>
  <c r="J18" i="10"/>
  <c r="G19" i="10"/>
  <c r="H19" i="10"/>
  <c r="I19" i="10"/>
  <c r="J19" i="10"/>
  <c r="G20" i="10"/>
  <c r="H20" i="10"/>
  <c r="I20" i="10"/>
  <c r="J20" i="10"/>
  <c r="G21" i="10"/>
  <c r="H21" i="10"/>
  <c r="I21" i="10"/>
  <c r="J21" i="10"/>
  <c r="G22" i="10"/>
  <c r="H22" i="10"/>
  <c r="I22" i="10"/>
  <c r="J22" i="10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G27" i="10"/>
  <c r="H27" i="10"/>
  <c r="N46" i="10" s="1"/>
  <c r="N50" i="10" s="1"/>
  <c r="I27" i="10"/>
  <c r="O46" i="10" s="1"/>
  <c r="O50" i="10" s="1"/>
  <c r="J27" i="10"/>
  <c r="G28" i="10"/>
  <c r="H28" i="10"/>
  <c r="N47" i="10" s="1"/>
  <c r="I28" i="10"/>
  <c r="O47" i="10" s="1"/>
  <c r="J28" i="10"/>
  <c r="G29" i="10"/>
  <c r="H29" i="10"/>
  <c r="N48" i="10" s="1"/>
  <c r="I29" i="10"/>
  <c r="O48" i="10" s="1"/>
  <c r="J29" i="10"/>
  <c r="G30" i="10"/>
  <c r="H30" i="10"/>
  <c r="N49" i="10" s="1"/>
  <c r="I30" i="10"/>
  <c r="O49" i="10" s="1"/>
  <c r="J30" i="10"/>
  <c r="G31" i="10"/>
  <c r="H31" i="10"/>
  <c r="I31" i="10"/>
  <c r="J31" i="10"/>
  <c r="G32" i="10"/>
  <c r="H32" i="10"/>
  <c r="I32" i="10"/>
  <c r="J32" i="10"/>
  <c r="G33" i="10"/>
  <c r="H33" i="10"/>
  <c r="I33" i="10"/>
  <c r="J33" i="10"/>
  <c r="G34" i="10"/>
  <c r="H34" i="10"/>
  <c r="I34" i="10"/>
  <c r="J34" i="10"/>
  <c r="G35" i="10"/>
  <c r="H35" i="10"/>
  <c r="I35" i="10"/>
  <c r="J35" i="10"/>
  <c r="G36" i="10"/>
  <c r="H36" i="10"/>
  <c r="I36" i="10"/>
  <c r="J36" i="10"/>
  <c r="G37" i="10"/>
  <c r="H37" i="10"/>
  <c r="I37" i="10"/>
  <c r="J37" i="10"/>
  <c r="G38" i="10"/>
  <c r="H38" i="10"/>
  <c r="I38" i="10"/>
  <c r="J38" i="10"/>
  <c r="G39" i="10"/>
  <c r="H39" i="10"/>
  <c r="I39" i="10"/>
  <c r="J39" i="10"/>
  <c r="G40" i="10"/>
  <c r="H40" i="10"/>
  <c r="I40" i="10"/>
  <c r="J40" i="10"/>
  <c r="G41" i="10"/>
  <c r="I41" i="10"/>
  <c r="J41" i="10"/>
  <c r="M46" i="10"/>
  <c r="P46" i="10"/>
  <c r="M47" i="10"/>
  <c r="P47" i="10"/>
  <c r="M48" i="10"/>
  <c r="P48" i="10"/>
  <c r="M49" i="10"/>
  <c r="P49" i="10"/>
  <c r="M50" i="10"/>
  <c r="P50" i="10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L9" i="6"/>
  <c r="M9" i="6"/>
  <c r="N9" i="6"/>
  <c r="G9" i="6"/>
  <c r="H9" i="6"/>
  <c r="I9" i="6"/>
  <c r="J9" i="6"/>
  <c r="K9" i="6"/>
  <c r="F9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G8" i="6"/>
  <c r="H8" i="6"/>
  <c r="I8" i="6"/>
  <c r="J8" i="6"/>
  <c r="K8" i="6"/>
  <c r="F8" i="6"/>
  <c r="D20" i="9"/>
  <c r="P20" i="9" s="1"/>
  <c r="AA20" i="9" s="1"/>
  <c r="D27" i="9" l="1"/>
  <c r="P27" i="9" s="1"/>
  <c r="AC27" i="9" s="1"/>
  <c r="D51" i="9"/>
  <c r="P51" i="9" s="1"/>
  <c r="AC51" i="9" s="1"/>
  <c r="D14" i="9"/>
  <c r="P14" i="9" s="1"/>
  <c r="AA14" i="9" s="1"/>
  <c r="F8" i="9"/>
  <c r="I8" i="9" s="1"/>
  <c r="D32" i="9"/>
  <c r="P32" i="9" s="1"/>
  <c r="AC32" i="9" s="1"/>
  <c r="F18" i="9"/>
  <c r="I18" i="9" s="1"/>
  <c r="N18" i="9" s="1"/>
  <c r="F48" i="9"/>
  <c r="I48" i="9" s="1"/>
  <c r="N48" i="9" s="1"/>
  <c r="F64" i="9"/>
  <c r="I64" i="9" s="1"/>
  <c r="N64" i="9" s="1"/>
  <c r="D37" i="9"/>
  <c r="P37" i="9" s="1"/>
  <c r="AC37" i="9" s="1"/>
  <c r="D21" i="9"/>
  <c r="P21" i="9" s="1"/>
  <c r="AA21" i="9" s="1"/>
  <c r="D45" i="9"/>
  <c r="P45" i="9" s="1"/>
  <c r="AC45" i="9" s="1"/>
  <c r="D53" i="9"/>
  <c r="P53" i="9" s="1"/>
  <c r="AC53" i="9" s="1"/>
  <c r="D57" i="9"/>
  <c r="P57" i="9" s="1"/>
  <c r="AC57" i="9" s="1"/>
  <c r="D61" i="9"/>
  <c r="P61" i="9" s="1"/>
  <c r="AC61" i="9" s="1"/>
  <c r="F30" i="9"/>
  <c r="I30" i="9" s="1"/>
  <c r="N30" i="9" s="1"/>
  <c r="D23" i="9"/>
  <c r="P23" i="9" s="1"/>
  <c r="AA23" i="9" s="1"/>
  <c r="D6" i="9"/>
  <c r="P6" i="9" s="1"/>
  <c r="AA6" i="9" s="1"/>
  <c r="F15" i="9"/>
  <c r="I15" i="9" s="1"/>
  <c r="N15" i="9" s="1"/>
  <c r="D12" i="9"/>
  <c r="P12" i="9" s="1"/>
  <c r="AA12" i="9" s="1"/>
  <c r="D5" i="9"/>
  <c r="P5" i="9" s="1"/>
  <c r="AA5" i="9" s="1"/>
  <c r="F9" i="9"/>
  <c r="I9" i="9" s="1"/>
  <c r="N9" i="9" s="1"/>
  <c r="F24" i="9"/>
  <c r="I24" i="9" s="1"/>
  <c r="N24" i="9" s="1"/>
  <c r="D39" i="9"/>
  <c r="P39" i="9" s="1"/>
  <c r="AC39" i="9" s="1"/>
  <c r="F51" i="9"/>
  <c r="I51" i="9" s="1"/>
  <c r="N51" i="9" s="1"/>
  <c r="D55" i="9"/>
  <c r="P55" i="9" s="1"/>
  <c r="AC55" i="9" s="1"/>
  <c r="F59" i="9"/>
  <c r="I59" i="9" s="1"/>
  <c r="N59" i="9" s="1"/>
  <c r="D17" i="9"/>
  <c r="P17" i="9" s="1"/>
  <c r="AA17" i="9" s="1"/>
  <c r="F35" i="9"/>
  <c r="I35" i="9" s="1"/>
  <c r="N35" i="9" s="1"/>
  <c r="F41" i="9"/>
  <c r="I41" i="9" s="1"/>
  <c r="N41" i="9" s="1"/>
  <c r="D46" i="9"/>
  <c r="P46" i="9" s="1"/>
  <c r="AC46" i="9" s="1"/>
  <c r="D8" i="9"/>
  <c r="P8" i="9" s="1"/>
  <c r="AA8" i="9" s="1"/>
  <c r="F50" i="9"/>
  <c r="I50" i="9" s="1"/>
  <c r="D18" i="9"/>
  <c r="P18" i="9" s="1"/>
  <c r="AA18" i="9" s="1"/>
  <c r="F29" i="9"/>
  <c r="I29" i="9" s="1"/>
  <c r="F36" i="9"/>
  <c r="I36" i="9" s="1"/>
  <c r="N36" i="9" s="1"/>
  <c r="Q36" i="9" s="1"/>
  <c r="AN36" i="9" s="1"/>
  <c r="F57" i="9"/>
  <c r="I57" i="9" s="1"/>
  <c r="N57" i="9" s="1"/>
  <c r="F67" i="9"/>
  <c r="I67" i="9" s="1"/>
  <c r="N67" i="9" s="1"/>
  <c r="F61" i="9"/>
  <c r="I61" i="9" s="1"/>
  <c r="F69" i="9"/>
  <c r="I69" i="9" s="1"/>
  <c r="N69" i="9" s="1"/>
  <c r="F20" i="9"/>
  <c r="I20" i="9" s="1"/>
  <c r="N20" i="9" s="1"/>
  <c r="F52" i="9"/>
  <c r="I52" i="9" s="1"/>
  <c r="N52" i="9" s="1"/>
  <c r="D10" i="9"/>
  <c r="P10" i="9" s="1"/>
  <c r="AA10" i="9" s="1"/>
  <c r="D28" i="9"/>
  <c r="P28" i="9" s="1"/>
  <c r="AC28" i="9" s="1"/>
  <c r="F28" i="9"/>
  <c r="I28" i="9" s="1"/>
  <c r="N28" i="9" s="1"/>
  <c r="D43" i="9"/>
  <c r="P43" i="9" s="1"/>
  <c r="AC43" i="9" s="1"/>
  <c r="F43" i="9"/>
  <c r="I43" i="9" s="1"/>
  <c r="N43" i="9" s="1"/>
  <c r="F5" i="9"/>
  <c r="I5" i="9" s="1"/>
  <c r="N5" i="9" s="1"/>
  <c r="F25" i="9"/>
  <c r="I25" i="9" s="1"/>
  <c r="N25" i="9" s="1"/>
  <c r="D48" i="9"/>
  <c r="P48" i="9" s="1"/>
  <c r="AC48" i="9" s="1"/>
  <c r="F45" i="9"/>
  <c r="I45" i="9" s="1"/>
  <c r="F38" i="9"/>
  <c r="I38" i="9" s="1"/>
  <c r="N38" i="9" s="1"/>
  <c r="D38" i="9"/>
  <c r="P38" i="9" s="1"/>
  <c r="AC38" i="9" s="1"/>
  <c r="D36" i="9"/>
  <c r="P36" i="9" s="1"/>
  <c r="AC36" i="9" s="1"/>
  <c r="D41" i="9"/>
  <c r="P41" i="9" s="1"/>
  <c r="AC41" i="9" s="1"/>
  <c r="D64" i="9"/>
  <c r="P64" i="9" s="1"/>
  <c r="AC64" i="9" s="1"/>
  <c r="F16" i="9"/>
  <c r="I16" i="9" s="1"/>
  <c r="N16" i="9" s="1"/>
  <c r="D31" i="9"/>
  <c r="P31" i="9" s="1"/>
  <c r="AC31" i="9" s="1"/>
  <c r="D44" i="9"/>
  <c r="P44" i="9" s="1"/>
  <c r="AC44" i="9" s="1"/>
  <c r="F54" i="9"/>
  <c r="I54" i="9" s="1"/>
  <c r="N54" i="9" s="1"/>
  <c r="D24" i="9"/>
  <c r="P24" i="9" s="1"/>
  <c r="AC24" i="9" s="1"/>
  <c r="F27" i="9"/>
  <c r="I27" i="9" s="1"/>
  <c r="D29" i="9"/>
  <c r="P29" i="9" s="1"/>
  <c r="AC29" i="9" s="1"/>
  <c r="D62" i="9"/>
  <c r="P62" i="9" s="1"/>
  <c r="AC62" i="9" s="1"/>
  <c r="D68" i="9"/>
  <c r="P68" i="9" s="1"/>
  <c r="AC68" i="9" s="1"/>
  <c r="F14" i="9"/>
  <c r="I14" i="9" s="1"/>
  <c r="D16" i="9"/>
  <c r="P16" i="9" s="1"/>
  <c r="AA16" i="9" s="1"/>
  <c r="F31" i="9"/>
  <c r="I31" i="9" s="1"/>
  <c r="N31" i="9" s="1"/>
  <c r="D54" i="9"/>
  <c r="P54" i="9" s="1"/>
  <c r="AC54" i="9" s="1"/>
  <c r="D60" i="9"/>
  <c r="P60" i="9" s="1"/>
  <c r="AC60" i="9" s="1"/>
  <c r="D9" i="9"/>
  <c r="P9" i="9" s="1"/>
  <c r="AA9" i="9" s="1"/>
  <c r="F22" i="9"/>
  <c r="I22" i="9" s="1"/>
  <c r="N22" i="9" s="1"/>
  <c r="D50" i="9"/>
  <c r="P50" i="9" s="1"/>
  <c r="AC50" i="9" s="1"/>
  <c r="F68" i="9"/>
  <c r="I68" i="9" s="1"/>
  <c r="N68" i="9" s="1"/>
  <c r="F12" i="9"/>
  <c r="I12" i="9" s="1"/>
  <c r="D22" i="9"/>
  <c r="P22" i="9" s="1"/>
  <c r="AA22" i="9" s="1"/>
  <c r="D25" i="9"/>
  <c r="P25" i="9" s="1"/>
  <c r="AC25" i="9" s="1"/>
  <c r="D30" i="9"/>
  <c r="P30" i="9" s="1"/>
  <c r="AC30" i="9" s="1"/>
  <c r="D35" i="9"/>
  <c r="P35" i="9" s="1"/>
  <c r="AC35" i="9" s="1"/>
  <c r="F53" i="9"/>
  <c r="I53" i="9" s="1"/>
  <c r="N53" i="9" s="1"/>
  <c r="D67" i="9"/>
  <c r="P67" i="9" s="1"/>
  <c r="AC67" i="9" s="1"/>
  <c r="D19" i="9"/>
  <c r="P19" i="9" s="1"/>
  <c r="AA19" i="9" s="1"/>
  <c r="F19" i="9"/>
  <c r="F21" i="9"/>
  <c r="D26" i="9"/>
  <c r="P26" i="9" s="1"/>
  <c r="AC26" i="9" s="1"/>
  <c r="F26" i="9"/>
  <c r="D13" i="9"/>
  <c r="P13" i="9" s="1"/>
  <c r="AA13" i="9" s="1"/>
  <c r="F13" i="9"/>
  <c r="F6" i="9"/>
  <c r="F10" i="9"/>
  <c r="D7" i="9"/>
  <c r="P7" i="9" s="1"/>
  <c r="AA7" i="9" s="1"/>
  <c r="D11" i="9"/>
  <c r="P11" i="9" s="1"/>
  <c r="AA11" i="9" s="1"/>
  <c r="F7" i="9"/>
  <c r="F47" i="9"/>
  <c r="D47" i="9"/>
  <c r="P47" i="9" s="1"/>
  <c r="AC47" i="9" s="1"/>
  <c r="F11" i="9"/>
  <c r="D15" i="9"/>
  <c r="P15" i="9" s="1"/>
  <c r="AA15" i="9" s="1"/>
  <c r="F17" i="9"/>
  <c r="F23" i="9"/>
  <c r="F32" i="9"/>
  <c r="D33" i="9"/>
  <c r="P33" i="9" s="1"/>
  <c r="AC33" i="9" s="1"/>
  <c r="F34" i="9"/>
  <c r="D34" i="9"/>
  <c r="P34" i="9" s="1"/>
  <c r="AC34" i="9" s="1"/>
  <c r="F65" i="9"/>
  <c r="F49" i="9"/>
  <c r="D49" i="9"/>
  <c r="P49" i="9" s="1"/>
  <c r="AC49" i="9" s="1"/>
  <c r="F66" i="9"/>
  <c r="D66" i="9"/>
  <c r="P66" i="9" s="1"/>
  <c r="AC66" i="9" s="1"/>
  <c r="F33" i="9"/>
  <c r="F39" i="9"/>
  <c r="F55" i="9"/>
  <c r="F37" i="9"/>
  <c r="F40" i="9"/>
  <c r="D40" i="9"/>
  <c r="P40" i="9" s="1"/>
  <c r="AC40" i="9" s="1"/>
  <c r="F56" i="9"/>
  <c r="D56" i="9"/>
  <c r="P56" i="9" s="1"/>
  <c r="AC56" i="9" s="1"/>
  <c r="F70" i="9"/>
  <c r="D70" i="9"/>
  <c r="P70" i="9" s="1"/>
  <c r="AC70" i="9" s="1"/>
  <c r="F42" i="9"/>
  <c r="D42" i="9"/>
  <c r="P42" i="9" s="1"/>
  <c r="AC42" i="9" s="1"/>
  <c r="F58" i="9"/>
  <c r="D58" i="9"/>
  <c r="P58" i="9" s="1"/>
  <c r="AC58" i="9" s="1"/>
  <c r="F63" i="9"/>
  <c r="D63" i="9"/>
  <c r="P63" i="9" s="1"/>
  <c r="AC63" i="9" s="1"/>
  <c r="F46" i="9"/>
  <c r="F62" i="9"/>
  <c r="F44" i="9"/>
  <c r="F60" i="9"/>
  <c r="D52" i="9"/>
  <c r="P52" i="9" s="1"/>
  <c r="AC52" i="9" s="1"/>
  <c r="D59" i="9"/>
  <c r="P59" i="9" s="1"/>
  <c r="AC59" i="9" s="1"/>
  <c r="D65" i="9"/>
  <c r="P65" i="9" s="1"/>
  <c r="AC65" i="9" s="1"/>
  <c r="D69" i="9"/>
  <c r="P69" i="9" s="1"/>
  <c r="AC69" i="9" s="1"/>
  <c r="N50" i="9" l="1"/>
  <c r="Q50" i="9" s="1"/>
  <c r="AN50" i="9" s="1"/>
  <c r="N61" i="9"/>
  <c r="Q61" i="9" s="1"/>
  <c r="AN61" i="9" s="1"/>
  <c r="N27" i="9"/>
  <c r="Q27" i="9" s="1"/>
  <c r="AN27" i="9" s="1"/>
  <c r="N8" i="9"/>
  <c r="Q8" i="9" s="1"/>
  <c r="AL8" i="9" s="1"/>
  <c r="N12" i="9"/>
  <c r="Q12" i="9" s="1"/>
  <c r="AL12" i="9" s="1"/>
  <c r="N45" i="9"/>
  <c r="Q45" i="9" s="1"/>
  <c r="AN45" i="9" s="1"/>
  <c r="N29" i="9"/>
  <c r="Q29" i="9" s="1"/>
  <c r="AN29" i="9" s="1"/>
  <c r="N14" i="9"/>
  <c r="Q14" i="9" s="1"/>
  <c r="AL14" i="9" s="1"/>
  <c r="Q59" i="9"/>
  <c r="AN59" i="9" s="1"/>
  <c r="Q41" i="9"/>
  <c r="AN41" i="9" s="1"/>
  <c r="Q57" i="9"/>
  <c r="AN57" i="9" s="1"/>
  <c r="AA24" i="9"/>
  <c r="Q51" i="9"/>
  <c r="AN51" i="9" s="1"/>
  <c r="Q67" i="9"/>
  <c r="AN67" i="9" s="1"/>
  <c r="Q35" i="9"/>
  <c r="AN35" i="9" s="1"/>
  <c r="Q31" i="9"/>
  <c r="AN31" i="9" s="1"/>
  <c r="Q38" i="9"/>
  <c r="AN38" i="9" s="1"/>
  <c r="I66" i="9"/>
  <c r="N66" i="9" s="1"/>
  <c r="Q68" i="9"/>
  <c r="AN68" i="9" s="1"/>
  <c r="I17" i="9"/>
  <c r="N17" i="9" s="1"/>
  <c r="I13" i="9"/>
  <c r="N13" i="9" s="1"/>
  <c r="I26" i="9"/>
  <c r="N26" i="9" s="1"/>
  <c r="Q24" i="9"/>
  <c r="I63" i="9"/>
  <c r="N63" i="9" s="1"/>
  <c r="I56" i="9"/>
  <c r="N56" i="9" s="1"/>
  <c r="I65" i="9"/>
  <c r="N65" i="9" s="1"/>
  <c r="I47" i="9"/>
  <c r="N47" i="9" s="1"/>
  <c r="Q25" i="9"/>
  <c r="AN25" i="9" s="1"/>
  <c r="Q9" i="9"/>
  <c r="AL9" i="9" s="1"/>
  <c r="I19" i="9"/>
  <c r="N19" i="9" s="1"/>
  <c r="I60" i="9"/>
  <c r="N60" i="9" s="1"/>
  <c r="I62" i="9"/>
  <c r="N62" i="9" s="1"/>
  <c r="I42" i="9"/>
  <c r="N42" i="9" s="1"/>
  <c r="Q43" i="9"/>
  <c r="AN43" i="9" s="1"/>
  <c r="I55" i="9"/>
  <c r="N55" i="9" s="1"/>
  <c r="Q16" i="9"/>
  <c r="AL16" i="9" s="1"/>
  <c r="Q18" i="9"/>
  <c r="AL18" i="9" s="1"/>
  <c r="I6" i="9"/>
  <c r="N6" i="9" s="1"/>
  <c r="I49" i="9"/>
  <c r="N49" i="9" s="1"/>
  <c r="Q54" i="9"/>
  <c r="AN54" i="9" s="1"/>
  <c r="I40" i="9"/>
  <c r="N40" i="9" s="1"/>
  <c r="Q69" i="9"/>
  <c r="AN69" i="9" s="1"/>
  <c r="Q52" i="9"/>
  <c r="AN52" i="9" s="1"/>
  <c r="Q48" i="9"/>
  <c r="AN48" i="9" s="1"/>
  <c r="Q30" i="9"/>
  <c r="AN30" i="9" s="1"/>
  <c r="Q64" i="9"/>
  <c r="AN64" i="9" s="1"/>
  <c r="I33" i="9"/>
  <c r="N33" i="9" s="1"/>
  <c r="I46" i="9"/>
  <c r="N46" i="9" s="1"/>
  <c r="I58" i="9"/>
  <c r="N58" i="9" s="1"/>
  <c r="I37" i="9"/>
  <c r="N37" i="9" s="1"/>
  <c r="I39" i="9"/>
  <c r="N39" i="9" s="1"/>
  <c r="I34" i="9"/>
  <c r="N34" i="9" s="1"/>
  <c r="I11" i="9"/>
  <c r="N11" i="9" s="1"/>
  <c r="Q53" i="9"/>
  <c r="AN53" i="9" s="1"/>
  <c r="Q20" i="9"/>
  <c r="AL20" i="9" s="1"/>
  <c r="I21" i="9"/>
  <c r="N21" i="9" s="1"/>
  <c r="I32" i="9"/>
  <c r="N32" i="9" s="1"/>
  <c r="Q22" i="9"/>
  <c r="AL22" i="9" s="1"/>
  <c r="I7" i="9"/>
  <c r="N7" i="9" s="1"/>
  <c r="I44" i="9"/>
  <c r="N44" i="9" s="1"/>
  <c r="I70" i="9"/>
  <c r="N70" i="9" s="1"/>
  <c r="I23" i="9"/>
  <c r="N23" i="9" s="1"/>
  <c r="I10" i="9"/>
  <c r="N10" i="9" s="1"/>
  <c r="Q15" i="9"/>
  <c r="AL15" i="9" s="1"/>
  <c r="Q5" i="9"/>
  <c r="AL5" i="9" s="1"/>
  <c r="Q28" i="9"/>
  <c r="AN28" i="9" s="1"/>
  <c r="Q49" i="9" l="1"/>
  <c r="AN49" i="9" s="1"/>
  <c r="Q55" i="9"/>
  <c r="AN55" i="9" s="1"/>
  <c r="Q60" i="9"/>
  <c r="AN60" i="9" s="1"/>
  <c r="Q47" i="9"/>
  <c r="AN47" i="9" s="1"/>
  <c r="AL24" i="9"/>
  <c r="AN24" i="9"/>
  <c r="Q17" i="9"/>
  <c r="AL17" i="9" s="1"/>
  <c r="Q19" i="9"/>
  <c r="AL19" i="9" s="1"/>
  <c r="Q56" i="9"/>
  <c r="AN56" i="9" s="1"/>
  <c r="Q10" i="9"/>
  <c r="AL10" i="9" s="1"/>
  <c r="Q44" i="9"/>
  <c r="AN44" i="9" s="1"/>
  <c r="Q39" i="9"/>
  <c r="AN39" i="9" s="1"/>
  <c r="Q33" i="9"/>
  <c r="AN33" i="9" s="1"/>
  <c r="Q6" i="9"/>
  <c r="AL6" i="9" s="1"/>
  <c r="Q63" i="9"/>
  <c r="AN63" i="9" s="1"/>
  <c r="Q7" i="9"/>
  <c r="AL7" i="9" s="1"/>
  <c r="Q23" i="9"/>
  <c r="AL23" i="9" s="1"/>
  <c r="Q32" i="9"/>
  <c r="AN32" i="9" s="1"/>
  <c r="Q37" i="9"/>
  <c r="AN37" i="9" s="1"/>
  <c r="Q66" i="9"/>
  <c r="AN66" i="9" s="1"/>
  <c r="Q46" i="9"/>
  <c r="AN46" i="9" s="1"/>
  <c r="Q21" i="9"/>
  <c r="AL21" i="9" s="1"/>
  <c r="Q11" i="9"/>
  <c r="AL11" i="9" s="1"/>
  <c r="Q42" i="9"/>
  <c r="AN42" i="9" s="1"/>
  <c r="Q65" i="9"/>
  <c r="AN65" i="9" s="1"/>
  <c r="Q26" i="9"/>
  <c r="AN26" i="9" s="1"/>
  <c r="Q13" i="9"/>
  <c r="AL13" i="9" s="1"/>
  <c r="Q34" i="9"/>
  <c r="AN34" i="9" s="1"/>
  <c r="Q70" i="9"/>
  <c r="AN70" i="9" s="1"/>
  <c r="Q58" i="9"/>
  <c r="AN58" i="9" s="1"/>
  <c r="Q40" i="9"/>
  <c r="AN40" i="9" s="1"/>
  <c r="Q62" i="9"/>
  <c r="AN62" i="9" s="1"/>
  <c r="V13" i="6" l="1"/>
  <c r="S13" i="6"/>
  <c r="AA13" i="6"/>
  <c r="CN13" i="6"/>
  <c r="BH13" i="6"/>
  <c r="CF13" i="6"/>
  <c r="U13" i="6"/>
  <c r="AC13" i="6"/>
  <c r="AK13" i="6"/>
  <c r="AS13" i="6"/>
  <c r="BA13" i="6"/>
  <c r="BQ13" i="6"/>
  <c r="BY13" i="6"/>
  <c r="CG13" i="6"/>
  <c r="AZ13" i="6"/>
  <c r="BP13" i="6"/>
  <c r="CV13" i="6"/>
  <c r="CM13" i="6"/>
  <c r="AV13" i="6"/>
  <c r="I13" i="6"/>
  <c r="Q13" i="6"/>
  <c r="Y13" i="6"/>
  <c r="AO13" i="6"/>
  <c r="AW13" i="6"/>
  <c r="BE13" i="6"/>
  <c r="BM13" i="6"/>
  <c r="BU13" i="6"/>
  <c r="CK13" i="6"/>
  <c r="CS13" i="6"/>
  <c r="P13" i="6"/>
  <c r="R14" i="6"/>
  <c r="Z13" i="6"/>
  <c r="AH13" i="6"/>
  <c r="AP13" i="6"/>
  <c r="K14" i="6"/>
  <c r="AI14" i="6"/>
  <c r="AQ14" i="6"/>
  <c r="AY14" i="6"/>
  <c r="BO14" i="6"/>
  <c r="CE14" i="6"/>
  <c r="CU14" i="6"/>
  <c r="M13" i="6"/>
  <c r="AA14" i="6"/>
  <c r="F13" i="6"/>
  <c r="AD14" i="6"/>
  <c r="BJ13" i="6"/>
  <c r="BZ14" i="6"/>
  <c r="CH13" i="6"/>
  <c r="BO13" i="6"/>
  <c r="AK14" i="6"/>
  <c r="N14" i="6"/>
  <c r="G14" i="6"/>
  <c r="O13" i="6"/>
  <c r="W14" i="6"/>
  <c r="AE14" i="6"/>
  <c r="AM14" i="6"/>
  <c r="AU13" i="6"/>
  <c r="BC14" i="6"/>
  <c r="CI14" i="6"/>
  <c r="P14" i="6"/>
  <c r="BT14" i="6"/>
  <c r="I14" i="6"/>
  <c r="Y14" i="6"/>
  <c r="AO14" i="6"/>
  <c r="BM14" i="6"/>
  <c r="BU14" i="6"/>
  <c r="AU14" i="6"/>
  <c r="H14" i="6"/>
  <c r="X14" i="6"/>
  <c r="AF14" i="6"/>
  <c r="AN14" i="6"/>
  <c r="N13" i="6"/>
  <c r="AV14" i="6"/>
  <c r="AL14" i="6"/>
  <c r="CI13" i="6"/>
  <c r="BG14" i="6"/>
  <c r="V14" i="6"/>
  <c r="AY13" i="6"/>
  <c r="CE13" i="6"/>
  <c r="CM14" i="6"/>
  <c r="W13" i="6"/>
  <c r="CH14" i="6"/>
  <c r="AT14" i="6"/>
  <c r="AT13" i="6"/>
  <c r="CU13" i="6"/>
  <c r="CS14" i="6"/>
  <c r="U14" i="6"/>
  <c r="BI13" i="6"/>
  <c r="CO13" i="6"/>
  <c r="BC13" i="6"/>
  <c r="F14" i="6"/>
  <c r="J14" i="6"/>
  <c r="J13" i="6"/>
  <c r="AD13" i="6"/>
  <c r="O14" i="6"/>
  <c r="BG13" i="6"/>
  <c r="BW13" i="6"/>
  <c r="AE13" i="6"/>
  <c r="BJ14" i="6"/>
  <c r="BB13" i="6"/>
  <c r="BB14" i="6"/>
  <c r="BR14" i="6"/>
  <c r="BR13" i="6"/>
  <c r="CP14" i="6"/>
  <c r="CP13" i="6"/>
  <c r="AL13" i="6"/>
  <c r="BK13" i="6"/>
  <c r="BK14" i="6"/>
  <c r="BS14" i="6"/>
  <c r="BS13" i="6"/>
  <c r="CA14" i="6"/>
  <c r="CA13" i="6"/>
  <c r="CQ14" i="6"/>
  <c r="CQ13" i="6"/>
  <c r="G13" i="6"/>
  <c r="AM13" i="6"/>
  <c r="BZ13" i="6"/>
  <c r="AG14" i="6"/>
  <c r="BE14" i="6"/>
  <c r="CC14" i="6"/>
  <c r="CK14" i="6"/>
  <c r="BD13" i="6"/>
  <c r="BL13" i="6"/>
  <c r="BT13" i="6"/>
  <c r="CB13" i="6"/>
  <c r="CJ13" i="6"/>
  <c r="CR13" i="6"/>
  <c r="H13" i="6"/>
  <c r="X13" i="6"/>
  <c r="AF13" i="6"/>
  <c r="AN13" i="6"/>
  <c r="Q14" i="6"/>
  <c r="AC14" i="6"/>
  <c r="AW14" i="6"/>
  <c r="BW14" i="6"/>
  <c r="CJ14" i="6"/>
  <c r="AG13" i="6"/>
  <c r="CC13" i="6"/>
  <c r="S14" i="6"/>
  <c r="BL14" i="6"/>
  <c r="R13" i="6"/>
  <c r="Z14" i="6"/>
  <c r="AH14" i="6"/>
  <c r="AP14" i="6"/>
  <c r="AX13" i="6"/>
  <c r="AX14" i="6"/>
  <c r="BF13" i="6"/>
  <c r="BF14" i="6"/>
  <c r="BN13" i="6"/>
  <c r="BN14" i="6"/>
  <c r="BV13" i="6"/>
  <c r="BV14" i="6"/>
  <c r="CD13" i="6"/>
  <c r="CD14" i="6"/>
  <c r="CL13" i="6"/>
  <c r="CL14" i="6"/>
  <c r="CT13" i="6"/>
  <c r="CT14" i="6"/>
  <c r="K13" i="6"/>
  <c r="AI13" i="6"/>
  <c r="AQ13" i="6"/>
  <c r="CB14" i="6"/>
  <c r="L14" i="6"/>
  <c r="T14" i="6"/>
  <c r="AB14" i="6"/>
  <c r="AJ14" i="6"/>
  <c r="AR14" i="6"/>
  <c r="AZ14" i="6"/>
  <c r="BH14" i="6"/>
  <c r="BP14" i="6"/>
  <c r="BX14" i="6"/>
  <c r="CF14" i="6"/>
  <c r="CN14" i="6"/>
  <c r="CV14" i="6"/>
  <c r="L13" i="6"/>
  <c r="T13" i="6"/>
  <c r="AB13" i="6"/>
  <c r="AJ13" i="6"/>
  <c r="AR13" i="6"/>
  <c r="M14" i="6"/>
  <c r="AS14" i="6"/>
  <c r="BD14" i="6"/>
  <c r="BA14" i="6"/>
  <c r="BI14" i="6"/>
  <c r="BQ14" i="6"/>
  <c r="BY14" i="6"/>
  <c r="CG14" i="6"/>
  <c r="CO14" i="6"/>
  <c r="BX13" i="6"/>
  <c r="CR14" i="6"/>
  <c r="M13" i="1" l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L13" i="1"/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12" i="1"/>
</calcChain>
</file>

<file path=xl/sharedStrings.xml><?xml version="1.0" encoding="utf-8"?>
<sst xmlns="http://schemas.openxmlformats.org/spreadsheetml/2006/main" count="236" uniqueCount="177">
  <si>
    <t>Charges d'intérêts en % du PIB</t>
  </si>
  <si>
    <t>Charges d'intérêts en % des dépenses publiques</t>
  </si>
  <si>
    <t>Données issues du tableau des dépenses et recettes des administrations publiques des comptes nationaux (3.201)</t>
  </si>
  <si>
    <t xml:space="preserve"> https://www.insee.fr/fr/statistiques/fichier/8068624/t_3201.xlsx</t>
  </si>
  <si>
    <t>Intérêts hors correction au titre des services d'intermédiation financière indirectement mesurés (D41G)</t>
  </si>
  <si>
    <t>PIB</t>
  </si>
  <si>
    <t>Total dépenses publiques</t>
  </si>
  <si>
    <t>En Md€</t>
  </si>
  <si>
    <t>Données issues du tableau 1.101 pour le PIB</t>
  </si>
  <si>
    <t>https://www.insee.fr/fr/statistiques/fichier/8068582/T_1101_1103.xlsx</t>
  </si>
  <si>
    <t>2024T2</t>
  </si>
  <si>
    <t>2024T1</t>
  </si>
  <si>
    <t>2023T4</t>
  </si>
  <si>
    <t>2023T3</t>
  </si>
  <si>
    <t>2023T2</t>
  </si>
  <si>
    <t>2023T1</t>
  </si>
  <si>
    <t>2022T4</t>
  </si>
  <si>
    <t>2022T3</t>
  </si>
  <si>
    <t>2022T2</t>
  </si>
  <si>
    <t>2022T1</t>
  </si>
  <si>
    <t>2021T4</t>
  </si>
  <si>
    <t>2021T3</t>
  </si>
  <si>
    <t>2021T2</t>
  </si>
  <si>
    <t>2021T1</t>
  </si>
  <si>
    <t>2020T4</t>
  </si>
  <si>
    <t>2020T3</t>
  </si>
  <si>
    <t>2020T2</t>
  </si>
  <si>
    <t>2020T1</t>
  </si>
  <si>
    <t>2019T4</t>
  </si>
  <si>
    <t>2019T3</t>
  </si>
  <si>
    <t>2019T2</t>
  </si>
  <si>
    <t>2019T1</t>
  </si>
  <si>
    <t>2018T4</t>
  </si>
  <si>
    <t>2018T3</t>
  </si>
  <si>
    <t>2018T2</t>
  </si>
  <si>
    <t>2018T1</t>
  </si>
  <si>
    <t>2017T4</t>
  </si>
  <si>
    <t>2017T3</t>
  </si>
  <si>
    <t>2017T2</t>
  </si>
  <si>
    <t>IAA</t>
  </si>
  <si>
    <t>Services marchands</t>
  </si>
  <si>
    <t>Construction</t>
  </si>
  <si>
    <t>Industrie</t>
  </si>
  <si>
    <t>Marchand</t>
  </si>
  <si>
    <t>La productivité se calcule comme le ratio entre la valeur ajoutée en volume et le volume horaire de travail</t>
  </si>
  <si>
    <t>La valeur ajoutée en volume des différentes branches se trouve ici : https://www.insee.fr/fr/statistiques/fichier/8247424/t_recapbranche_vol.xls (onglet CpteProduction)</t>
  </si>
  <si>
    <t>Le volume horaire de travail dans les  différentes branches se trouve ici : https://www.insee.fr/fr/statistiques/fichier/8247424/t_recapbranche_vol.xls (onglet CpteEmploiDurée)</t>
  </si>
  <si>
    <t>La productivité a été fixée à 100 au deuxième trimestre 2017 pour les différentes branches</t>
  </si>
  <si>
    <t>GVA</t>
  </si>
  <si>
    <t>NVAc</t>
  </si>
  <si>
    <t>W</t>
  </si>
  <si>
    <t>Tprod</t>
  </si>
  <si>
    <t>Trevenu</t>
  </si>
  <si>
    <t>Kc</t>
  </si>
  <si>
    <t>Champ des nonfinancial corporate business</t>
  </si>
  <si>
    <t xml:space="preserve">Profit net </t>
  </si>
  <si>
    <t>Profit net après impôt</t>
  </si>
  <si>
    <t>Taux de profit nonfinancial corporate</t>
  </si>
  <si>
    <t>BEA NIPA</t>
  </si>
  <si>
    <t>1.14 ligne 25</t>
  </si>
  <si>
    <t>Valeur ajoutée brute en milliards de dollars</t>
  </si>
  <si>
    <t>1.14 ligne 27</t>
  </si>
  <si>
    <t>Valeur ajoutée nette au coût de remplacement en milliards de dollars</t>
  </si>
  <si>
    <t>1.14 ligne 28</t>
  </si>
  <si>
    <t>Salaire total en milliards de dollars</t>
  </si>
  <si>
    <t>1.14 ligne 31</t>
  </si>
  <si>
    <t xml:space="preserve">Impôts nets sur la production et les importations </t>
  </si>
  <si>
    <t>1.14 ligne 36</t>
  </si>
  <si>
    <t>Impôts sur le profit</t>
  </si>
  <si>
    <t>Profit net</t>
  </si>
  <si>
    <t>Profit net après impôts</t>
  </si>
  <si>
    <t>Profit net avant impôt au coût de remplacement = NVAc - W</t>
  </si>
  <si>
    <t>Profit net après impôt au coût de remplacement = NVAc - W - Tprod - Trevenu</t>
  </si>
  <si>
    <t>BEA FA</t>
  </si>
  <si>
    <t>6.1 ligne 11</t>
  </si>
  <si>
    <t>Capital fixe au coût de remplacement en milliards de dollars</t>
  </si>
  <si>
    <t>Part du profit avant redistribution (échelle de gauche)</t>
  </si>
  <si>
    <t>Part du profit après redistribution (échelle de droite)</t>
  </si>
  <si>
    <t>Données sur les sociétés non financières</t>
  </si>
  <si>
    <t>Impôts sur la production (D29)</t>
  </si>
  <si>
    <t>Salaires bruts (D11)</t>
  </si>
  <si>
    <t>VA (B1g)</t>
  </si>
  <si>
    <t>Rémunération totale des salariés (D1)</t>
  </si>
  <si>
    <t>Profit brut = B1g - D1</t>
  </si>
  <si>
    <t>Subventions sur la production (D39)</t>
  </si>
  <si>
    <t>Excédent brut d'exploitation (B2g)</t>
  </si>
  <si>
    <t>Impôts sur les sociétés (D51)</t>
  </si>
  <si>
    <t>Impôts sur le capital (D91)</t>
  </si>
  <si>
    <t>Aides à l'investissement (D92)</t>
  </si>
  <si>
    <t>Autres transferts en capital reçu (D99)</t>
  </si>
  <si>
    <t>Extraites du fichier https://www.insee.fr/fr/statistiques/fichier/8247426/t_recapagent_val.xls (onglet SNF)</t>
  </si>
  <si>
    <t>Profits avant cotisations employeurs, impôts et subventions = VA - D11</t>
  </si>
  <si>
    <t>Profit après impôts et subventions = EBE - D51 - D91 + D92 + D99</t>
  </si>
  <si>
    <t>2017T1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</si>
  <si>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</si>
  <si>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</si>
  <si>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</si>
  <si>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</si>
  <si>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</si>
  <si>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</si>
  <si>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</si>
  <si>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</si>
  <si>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</si>
  <si>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</si>
  <si>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</si>
  <si>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</si>
  <si>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</si>
  <si>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</si>
  <si>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</si>
  <si>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</si>
  <si>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</si>
  <si>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</si>
  <si>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</si>
  <si>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</si>
  <si>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</si>
  <si>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</si>
  <si>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</si>
  <si>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</si>
  <si>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</si>
  <si>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</si>
  <si>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</si>
  <si>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</si>
  <si>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</si>
  <si>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</si>
  <si>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</si>
  <si>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</si>
  <si>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</si>
  <si>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</si>
  <si>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</si>
  <si>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</si>
  <si>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2010-2012</t>
  </si>
  <si>
    <t>Italie</t>
  </si>
  <si>
    <t>Grèce</t>
  </si>
  <si>
    <t>France</t>
  </si>
  <si>
    <t>Espagne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</si>
  <si>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</si>
  <si>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</si>
  <si>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</si>
  <si>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</si>
  <si>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</si>
  <si>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</si>
  <si>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</si>
  <si>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</si>
  <si>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</si>
  <si>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</si>
  <si>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</si>
  <si>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</si>
  <si>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</si>
  <si>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</si>
  <si>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</si>
  <si>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</si>
  <si>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</si>
  <si>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</si>
  <si>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</si>
  <si>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</si>
  <si>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</si>
  <si>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</si>
  <si>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</si>
  <si>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</si>
  <si>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</si>
  <si>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</si>
  <si>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</si>
  <si>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</si>
  <si>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</si>
  <si>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</si>
  <si>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NA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</si>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</sst>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0" fillId="3" borderId="0" xfId="0" applyFill="1"/>
    <xf numFmtId="164" fontId="1" fillId="3" borderId="0" xfId="0" applyNumberFormat="1" applyFont="1" applyFill="1"/>
    <xf numFmtId="164" fontId="0" fillId="3" borderId="0" xfId="0" applyNumberFormat="1" applyFill="1"/>
    <xf numFmtId="164" fontId="0" fillId="3" borderId="0" xfId="0" applyNumberFormat="1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/>
    <xf numFmtId="3" fontId="0" fillId="0" borderId="0" xfId="0" applyNumberFormat="1"/>
    <xf numFmtId="0" fontId="3" fillId="0" borderId="0" xfId="0" applyFont="1"/>
    <xf numFmtId="10" fontId="3" fillId="0" borderId="0" xfId="0" applyNumberFormat="1" applyFont="1"/>
    <xf numFmtId="0" fontId="4" fillId="0" borderId="0" xfId="1"/>
    <xf numFmtId="0" fontId="4" fillId="0" borderId="3" xfId="1" applyBorder="1" applyAlignment="1">
      <alignment horizontal="left"/>
    </xf>
    <xf numFmtId="10" fontId="4" fillId="0" borderId="0" xfId="1" applyNumberFormat="1"/>
    <xf numFmtId="0" fontId="4" fillId="0" borderId="0" xfId="1" applyAlignment="1">
      <alignment horizontal="center" vertical="center" wrapText="1"/>
    </xf>
    <xf numFmtId="0" fontId="5" fillId="0" borderId="0" xfId="1" applyFont="1"/>
    <xf numFmtId="0" fontId="4" fillId="4" borderId="0" xfId="1" applyFill="1" applyAlignment="1">
      <alignment horizontal="center" vertical="center" wrapText="1"/>
    </xf>
    <xf numFmtId="0" fontId="4" fillId="2" borderId="0" xfId="1" applyFill="1" applyAlignment="1">
      <alignment horizontal="center" vertical="center" wrapText="1"/>
    </xf>
    <xf numFmtId="0" fontId="4" fillId="0" borderId="0" xfId="1" applyAlignment="1">
      <alignment horizontal="center"/>
    </xf>
    <xf numFmtId="0" fontId="4" fillId="4" borderId="0" xfId="1" applyFill="1" applyAlignment="1">
      <alignment horizontal="center"/>
    </xf>
    <xf numFmtId="0" fontId="4" fillId="2" borderId="0" xfId="1" applyFill="1" applyAlignment="1">
      <alignment horizontal="center"/>
    </xf>
    <xf numFmtId="10" fontId="4" fillId="4" borderId="0" xfId="1" applyNumberFormat="1" applyFill="1" applyAlignment="1">
      <alignment horizontal="center"/>
    </xf>
    <xf numFmtId="10" fontId="4" fillId="2" borderId="0" xfId="1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4" xfId="0" applyFont="1" applyBorder="1" applyAlignment="1">
      <alignment horizontal="center" vertical="top"/>
    </xf>
  </cellXfs>
  <cellStyles count="2">
    <cellStyle name="Normal" xfId="0" builtinId="0"/>
    <cellStyle name="Normal 2" xfId="1" xr:uid="{C1CC2248-7E52-4133-9B15-7D551F679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400" b="1"/>
              <a:t>Evolution de la productivité horaire du travail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686039540762011E-2"/>
          <c:y val="9.6021728156052352E-2"/>
          <c:w val="0.92240831836573556"/>
          <c:h val="0.71710684001850022"/>
        </c:manualLayout>
      </c:layout>
      <c:lineChart>
        <c:grouping val="standard"/>
        <c:varyColors val="0"/>
        <c:ser>
          <c:idx val="0"/>
          <c:order val="0"/>
          <c:tx>
            <c:strRef>
              <c:f>'Données figure 1'!$B$6</c:f>
              <c:strCache>
                <c:ptCount val="1"/>
                <c:pt idx="0">
                  <c:v>Marchand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'Données figure 1'!$A$8:$A$36</c:f>
              <c:strCache>
                <c:ptCount val="29"/>
                <c:pt idx="0">
                  <c:v>2017T2</c:v>
                </c:pt>
                <c:pt idx="1">
                  <c:v>2017T3</c:v>
                </c:pt>
                <c:pt idx="2">
                  <c:v>2017T4</c:v>
                </c:pt>
                <c:pt idx="3">
                  <c:v>2018T1</c:v>
                </c:pt>
                <c:pt idx="4">
                  <c:v>2018T2</c:v>
                </c:pt>
                <c:pt idx="5">
                  <c:v>2018T3</c:v>
                </c:pt>
                <c:pt idx="6">
                  <c:v>2018T4</c:v>
                </c:pt>
                <c:pt idx="7">
                  <c:v>2019T1</c:v>
                </c:pt>
                <c:pt idx="8">
                  <c:v>2019T2</c:v>
                </c:pt>
                <c:pt idx="9">
                  <c:v>2019T3</c:v>
                </c:pt>
                <c:pt idx="10">
                  <c:v>2019T4</c:v>
                </c:pt>
                <c:pt idx="11">
                  <c:v>2020T1</c:v>
                </c:pt>
                <c:pt idx="12">
                  <c:v>2020T2</c:v>
                </c:pt>
                <c:pt idx="13">
                  <c:v>2020T3</c:v>
                </c:pt>
                <c:pt idx="14">
                  <c:v>2020T4</c:v>
                </c:pt>
                <c:pt idx="15">
                  <c:v>2021T1</c:v>
                </c:pt>
                <c:pt idx="16">
                  <c:v>2021T2</c:v>
                </c:pt>
                <c:pt idx="17">
                  <c:v>2021T3</c:v>
                </c:pt>
                <c:pt idx="18">
                  <c:v>2021T4</c:v>
                </c:pt>
                <c:pt idx="19">
                  <c:v>2022T1</c:v>
                </c:pt>
                <c:pt idx="20">
                  <c:v>2022T2</c:v>
                </c:pt>
                <c:pt idx="21">
                  <c:v>2022T3</c:v>
                </c:pt>
                <c:pt idx="22">
                  <c:v>2022T4</c:v>
                </c:pt>
                <c:pt idx="23">
                  <c:v>2023T1</c:v>
                </c:pt>
                <c:pt idx="24">
                  <c:v>2023T2</c:v>
                </c:pt>
                <c:pt idx="25">
                  <c:v>2023T3</c:v>
                </c:pt>
                <c:pt idx="26">
                  <c:v>2023T4</c:v>
                </c:pt>
                <c:pt idx="27">
                  <c:v>2024T1</c:v>
                </c:pt>
                <c:pt idx="28">
                  <c:v>2024T2</c:v>
                </c:pt>
              </c:strCache>
            </c:strRef>
          </c:cat>
          <c:val>
            <c:numRef>
              <c:f>'Données figure 1'!$B$8:$B$36</c:f>
              <c:numCache>
                <c:formatCode>General</c:formatCode>
                <c:ptCount val="29"/>
                <c:pt idx="0">
                  <c:v>100</c:v>
                </c:pt>
                <c:pt idx="1">
                  <c:v>100.33818809021606</c:v>
                </c:pt>
                <c:pt idx="2">
                  <c:v>100.59920702346395</c:v>
                </c:pt>
                <c:pt idx="3">
                  <c:v>99.857080660530997</c:v>
                </c:pt>
                <c:pt idx="4">
                  <c:v>99.683813537737279</c:v>
                </c:pt>
                <c:pt idx="5">
                  <c:v>99.912086581279667</c:v>
                </c:pt>
                <c:pt idx="6">
                  <c:v>100.44300253425322</c:v>
                </c:pt>
                <c:pt idx="7">
                  <c:v>100.66164133704201</c:v>
                </c:pt>
                <c:pt idx="8">
                  <c:v>100.80257218486075</c:v>
                </c:pt>
                <c:pt idx="9">
                  <c:v>100.48354734046265</c:v>
                </c:pt>
                <c:pt idx="10">
                  <c:v>99.525692623542923</c:v>
                </c:pt>
                <c:pt idx="11">
                  <c:v>99.075102339454844</c:v>
                </c:pt>
                <c:pt idx="12">
                  <c:v>111.70351740137833</c:v>
                </c:pt>
                <c:pt idx="13">
                  <c:v>99.090397156424572</c:v>
                </c:pt>
                <c:pt idx="14">
                  <c:v>102.72988639623955</c:v>
                </c:pt>
                <c:pt idx="15">
                  <c:v>101.6566418815117</c:v>
                </c:pt>
                <c:pt idx="16">
                  <c:v>101.20692989412262</c:v>
                </c:pt>
                <c:pt idx="17">
                  <c:v>97.620062388275528</c:v>
                </c:pt>
                <c:pt idx="18">
                  <c:v>96.981480810536482</c:v>
                </c:pt>
                <c:pt idx="19">
                  <c:v>96.798563475055573</c:v>
                </c:pt>
                <c:pt idx="20">
                  <c:v>96.301321225541543</c:v>
                </c:pt>
                <c:pt idx="21">
                  <c:v>96.488303175739659</c:v>
                </c:pt>
                <c:pt idx="22">
                  <c:v>96.182538878435622</c:v>
                </c:pt>
                <c:pt idx="23">
                  <c:v>95.953976497842774</c:v>
                </c:pt>
                <c:pt idx="24">
                  <c:v>96.639306526508449</c:v>
                </c:pt>
                <c:pt idx="25">
                  <c:v>96.717735437141172</c:v>
                </c:pt>
                <c:pt idx="26">
                  <c:v>97.276813122697433</c:v>
                </c:pt>
                <c:pt idx="27">
                  <c:v>97.654292067425658</c:v>
                </c:pt>
                <c:pt idx="28">
                  <c:v>97.828438143400788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7-48DA-A7C8-FDA7E973ABCB}"/>
            </c:ext>
          </c:extLst>
        </c:ser>
        <c:ser>
          <c:idx val="1"/>
          <c:order val="1"/>
          <c:tx>
            <c:strRef>
              <c:f>'Données figure 1'!$C$6</c:f>
              <c:strCache>
                <c:ptCount val="1"/>
                <c:pt idx="0">
                  <c:v>Industrie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'Données figure 1'!$A$8:$A$36</c:f>
              <c:strCache>
                <c:ptCount val="29"/>
                <c:pt idx="0">
                  <c:v>2017T2</c:v>
                </c:pt>
                <c:pt idx="1">
                  <c:v>2017T3</c:v>
                </c:pt>
                <c:pt idx="2">
                  <c:v>2017T4</c:v>
                </c:pt>
                <c:pt idx="3">
                  <c:v>2018T1</c:v>
                </c:pt>
                <c:pt idx="4">
                  <c:v>2018T2</c:v>
                </c:pt>
                <c:pt idx="5">
                  <c:v>2018T3</c:v>
                </c:pt>
                <c:pt idx="6">
                  <c:v>2018T4</c:v>
                </c:pt>
                <c:pt idx="7">
                  <c:v>2019T1</c:v>
                </c:pt>
                <c:pt idx="8">
                  <c:v>2019T2</c:v>
                </c:pt>
                <c:pt idx="9">
                  <c:v>2019T3</c:v>
                </c:pt>
                <c:pt idx="10">
                  <c:v>2019T4</c:v>
                </c:pt>
                <c:pt idx="11">
                  <c:v>2020T1</c:v>
                </c:pt>
                <c:pt idx="12">
                  <c:v>2020T2</c:v>
                </c:pt>
                <c:pt idx="13">
                  <c:v>2020T3</c:v>
                </c:pt>
                <c:pt idx="14">
                  <c:v>2020T4</c:v>
                </c:pt>
                <c:pt idx="15">
                  <c:v>2021T1</c:v>
                </c:pt>
                <c:pt idx="16">
                  <c:v>2021T2</c:v>
                </c:pt>
                <c:pt idx="17">
                  <c:v>2021T3</c:v>
                </c:pt>
                <c:pt idx="18">
                  <c:v>2021T4</c:v>
                </c:pt>
                <c:pt idx="19">
                  <c:v>2022T1</c:v>
                </c:pt>
                <c:pt idx="20">
                  <c:v>2022T2</c:v>
                </c:pt>
                <c:pt idx="21">
                  <c:v>2022T3</c:v>
                </c:pt>
                <c:pt idx="22">
                  <c:v>2022T4</c:v>
                </c:pt>
                <c:pt idx="23">
                  <c:v>2023T1</c:v>
                </c:pt>
                <c:pt idx="24">
                  <c:v>2023T2</c:v>
                </c:pt>
                <c:pt idx="25">
                  <c:v>2023T3</c:v>
                </c:pt>
                <c:pt idx="26">
                  <c:v>2023T4</c:v>
                </c:pt>
                <c:pt idx="27">
                  <c:v>2024T1</c:v>
                </c:pt>
                <c:pt idx="28">
                  <c:v>2024T2</c:v>
                </c:pt>
              </c:strCache>
            </c:strRef>
          </c:cat>
          <c:val>
            <c:numRef>
              <c:f>'Données figure 1'!$C$8:$C$36</c:f>
              <c:numCache>
                <c:formatCode>General</c:formatCode>
                <c:ptCount val="29"/>
                <c:pt idx="0">
                  <c:v>100</c:v>
                </c:pt>
                <c:pt idx="1">
                  <c:v>100.70691570730692</c:v>
                </c:pt>
                <c:pt idx="2">
                  <c:v>102.39671630100612</c:v>
                </c:pt>
                <c:pt idx="3">
                  <c:v>101.66507206727903</c:v>
                </c:pt>
                <c:pt idx="4">
                  <c:v>102.49170506828936</c:v>
                </c:pt>
                <c:pt idx="5">
                  <c:v>102.44742628591311</c:v>
                </c:pt>
                <c:pt idx="6">
                  <c:v>102.11220038294354</c:v>
                </c:pt>
                <c:pt idx="7">
                  <c:v>101.25180902393998</c:v>
                </c:pt>
                <c:pt idx="8">
                  <c:v>101.31094356902044</c:v>
                </c:pt>
                <c:pt idx="9">
                  <c:v>100.50792057709002</c:v>
                </c:pt>
                <c:pt idx="10">
                  <c:v>100.08468828732877</c:v>
                </c:pt>
                <c:pt idx="11">
                  <c:v>98.444252523115566</c:v>
                </c:pt>
                <c:pt idx="12">
                  <c:v>101.601770816301</c:v>
                </c:pt>
                <c:pt idx="13">
                  <c:v>99.357215383428141</c:v>
                </c:pt>
                <c:pt idx="14">
                  <c:v>103.1160809892574</c:v>
                </c:pt>
                <c:pt idx="15">
                  <c:v>101.98358658868739</c:v>
                </c:pt>
                <c:pt idx="16">
                  <c:v>101.05705992876671</c:v>
                </c:pt>
                <c:pt idx="17">
                  <c:v>98.986039922260844</c:v>
                </c:pt>
                <c:pt idx="18">
                  <c:v>97.173955750009526</c:v>
                </c:pt>
                <c:pt idx="19">
                  <c:v>95.271390519202171</c:v>
                </c:pt>
                <c:pt idx="20">
                  <c:v>92.532347508841156</c:v>
                </c:pt>
                <c:pt idx="21">
                  <c:v>91.196458041896662</c:v>
                </c:pt>
                <c:pt idx="22">
                  <c:v>91.250044241353066</c:v>
                </c:pt>
                <c:pt idx="23">
                  <c:v>94.740328033115418</c:v>
                </c:pt>
                <c:pt idx="24">
                  <c:v>96.405541969121046</c:v>
                </c:pt>
                <c:pt idx="25">
                  <c:v>96.31950260581236</c:v>
                </c:pt>
                <c:pt idx="26">
                  <c:v>97.397914965611321</c:v>
                </c:pt>
                <c:pt idx="27">
                  <c:v>97.926795620292793</c:v>
                </c:pt>
                <c:pt idx="28">
                  <c:v>97.934807714083846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7-48DA-A7C8-FDA7E973ABCB}"/>
            </c:ext>
          </c:extLst>
        </c:ser>
        <c:ser>
          <c:idx val="2"/>
          <c:order val="2"/>
          <c:tx>
            <c:strRef>
              <c:f>'Données figure 1'!$E$6</c:f>
              <c:strCache>
                <c:ptCount val="1"/>
                <c:pt idx="0">
                  <c:v>Services marchands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'Données figure 1'!$A$8:$A$36</c:f>
              <c:strCache>
                <c:ptCount val="29"/>
                <c:pt idx="0">
                  <c:v>2017T2</c:v>
                </c:pt>
                <c:pt idx="1">
                  <c:v>2017T3</c:v>
                </c:pt>
                <c:pt idx="2">
                  <c:v>2017T4</c:v>
                </c:pt>
                <c:pt idx="3">
                  <c:v>2018T1</c:v>
                </c:pt>
                <c:pt idx="4">
                  <c:v>2018T2</c:v>
                </c:pt>
                <c:pt idx="5">
                  <c:v>2018T3</c:v>
                </c:pt>
                <c:pt idx="6">
                  <c:v>2018T4</c:v>
                </c:pt>
                <c:pt idx="7">
                  <c:v>2019T1</c:v>
                </c:pt>
                <c:pt idx="8">
                  <c:v>2019T2</c:v>
                </c:pt>
                <c:pt idx="9">
                  <c:v>2019T3</c:v>
                </c:pt>
                <c:pt idx="10">
                  <c:v>2019T4</c:v>
                </c:pt>
                <c:pt idx="11">
                  <c:v>2020T1</c:v>
                </c:pt>
                <c:pt idx="12">
                  <c:v>2020T2</c:v>
                </c:pt>
                <c:pt idx="13">
                  <c:v>2020T3</c:v>
                </c:pt>
                <c:pt idx="14">
                  <c:v>2020T4</c:v>
                </c:pt>
                <c:pt idx="15">
                  <c:v>2021T1</c:v>
                </c:pt>
                <c:pt idx="16">
                  <c:v>2021T2</c:v>
                </c:pt>
                <c:pt idx="17">
                  <c:v>2021T3</c:v>
                </c:pt>
                <c:pt idx="18">
                  <c:v>2021T4</c:v>
                </c:pt>
                <c:pt idx="19">
                  <c:v>2022T1</c:v>
                </c:pt>
                <c:pt idx="20">
                  <c:v>2022T2</c:v>
                </c:pt>
                <c:pt idx="21">
                  <c:v>2022T3</c:v>
                </c:pt>
                <c:pt idx="22">
                  <c:v>2022T4</c:v>
                </c:pt>
                <c:pt idx="23">
                  <c:v>2023T1</c:v>
                </c:pt>
                <c:pt idx="24">
                  <c:v>2023T2</c:v>
                </c:pt>
                <c:pt idx="25">
                  <c:v>2023T3</c:v>
                </c:pt>
                <c:pt idx="26">
                  <c:v>2023T4</c:v>
                </c:pt>
                <c:pt idx="27">
                  <c:v>2024T1</c:v>
                </c:pt>
                <c:pt idx="28">
                  <c:v>2024T2</c:v>
                </c:pt>
              </c:strCache>
            </c:strRef>
          </c:cat>
          <c:val>
            <c:numRef>
              <c:f>'Données figure 1'!$E$8:$E$36</c:f>
              <c:numCache>
                <c:formatCode>General</c:formatCode>
                <c:ptCount val="29"/>
                <c:pt idx="0">
                  <c:v>100</c:v>
                </c:pt>
                <c:pt idx="1">
                  <c:v>100.24679745927946</c:v>
                </c:pt>
                <c:pt idx="2">
                  <c:v>100.24034741864573</c:v>
                </c:pt>
                <c:pt idx="3">
                  <c:v>99.577427058998921</c:v>
                </c:pt>
                <c:pt idx="4">
                  <c:v>99.268298670066812</c:v>
                </c:pt>
                <c:pt idx="5">
                  <c:v>99.601701912190052</c:v>
                </c:pt>
                <c:pt idx="6">
                  <c:v>100.30764734883036</c:v>
                </c:pt>
                <c:pt idx="7">
                  <c:v>100.86964395264428</c:v>
                </c:pt>
                <c:pt idx="8">
                  <c:v>101.159583449281</c:v>
                </c:pt>
                <c:pt idx="9">
                  <c:v>100.91392646795271</c:v>
                </c:pt>
                <c:pt idx="10">
                  <c:v>99.934115786650167</c:v>
                </c:pt>
                <c:pt idx="11">
                  <c:v>99.348598608652367</c:v>
                </c:pt>
                <c:pt idx="12">
                  <c:v>115.82882846143309</c:v>
                </c:pt>
                <c:pt idx="13">
                  <c:v>100.593164262706</c:v>
                </c:pt>
                <c:pt idx="14">
                  <c:v>104.46786722398561</c:v>
                </c:pt>
                <c:pt idx="15">
                  <c:v>103.58358471464007</c:v>
                </c:pt>
                <c:pt idx="16">
                  <c:v>103.13735794523079</c:v>
                </c:pt>
                <c:pt idx="17">
                  <c:v>98.944301603456594</c:v>
                </c:pt>
                <c:pt idx="18">
                  <c:v>98.593270938283155</c:v>
                </c:pt>
                <c:pt idx="19">
                  <c:v>98.782183041385025</c:v>
                </c:pt>
                <c:pt idx="20">
                  <c:v>98.875520082769341</c:v>
                </c:pt>
                <c:pt idx="21">
                  <c:v>99.45170371396182</c:v>
                </c:pt>
                <c:pt idx="22">
                  <c:v>98.914376318343471</c:v>
                </c:pt>
                <c:pt idx="23">
                  <c:v>97.740798293125678</c:v>
                </c:pt>
                <c:pt idx="24">
                  <c:v>98.154425044168121</c:v>
                </c:pt>
                <c:pt idx="25">
                  <c:v>98.277919683266646</c:v>
                </c:pt>
                <c:pt idx="26">
                  <c:v>98.83558360036146</c:v>
                </c:pt>
                <c:pt idx="27">
                  <c:v>99.279150188868243</c:v>
                </c:pt>
                <c:pt idx="28">
                  <c:v>99.54050672087979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E7-48DA-A7C8-FDA7E973ABCB}"/>
            </c:ext>
          </c:extLst>
        </c:ser>
        <c:ser>
          <c:idx val="3"/>
          <c:order val="3"/>
          <c:tx>
            <c:strRef>
              <c:f>'Données figure 1'!$F$6</c:f>
              <c:strCache>
                <c:ptCount val="1"/>
                <c:pt idx="0">
                  <c:v>IAA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'Données figure 1'!$A$8:$A$36</c:f>
              <c:strCache>
                <c:ptCount val="29"/>
                <c:pt idx="0">
                  <c:v>2017T2</c:v>
                </c:pt>
                <c:pt idx="1">
                  <c:v>2017T3</c:v>
                </c:pt>
                <c:pt idx="2">
                  <c:v>2017T4</c:v>
                </c:pt>
                <c:pt idx="3">
                  <c:v>2018T1</c:v>
                </c:pt>
                <c:pt idx="4">
                  <c:v>2018T2</c:v>
                </c:pt>
                <c:pt idx="5">
                  <c:v>2018T3</c:v>
                </c:pt>
                <c:pt idx="6">
                  <c:v>2018T4</c:v>
                </c:pt>
                <c:pt idx="7">
                  <c:v>2019T1</c:v>
                </c:pt>
                <c:pt idx="8">
                  <c:v>2019T2</c:v>
                </c:pt>
                <c:pt idx="9">
                  <c:v>2019T3</c:v>
                </c:pt>
                <c:pt idx="10">
                  <c:v>2019T4</c:v>
                </c:pt>
                <c:pt idx="11">
                  <c:v>2020T1</c:v>
                </c:pt>
                <c:pt idx="12">
                  <c:v>2020T2</c:v>
                </c:pt>
                <c:pt idx="13">
                  <c:v>2020T3</c:v>
                </c:pt>
                <c:pt idx="14">
                  <c:v>2020T4</c:v>
                </c:pt>
                <c:pt idx="15">
                  <c:v>2021T1</c:v>
                </c:pt>
                <c:pt idx="16">
                  <c:v>2021T2</c:v>
                </c:pt>
                <c:pt idx="17">
                  <c:v>2021T3</c:v>
                </c:pt>
                <c:pt idx="18">
                  <c:v>2021T4</c:v>
                </c:pt>
                <c:pt idx="19">
                  <c:v>2022T1</c:v>
                </c:pt>
                <c:pt idx="20">
                  <c:v>2022T2</c:v>
                </c:pt>
                <c:pt idx="21">
                  <c:v>2022T3</c:v>
                </c:pt>
                <c:pt idx="22">
                  <c:v>2022T4</c:v>
                </c:pt>
                <c:pt idx="23">
                  <c:v>2023T1</c:v>
                </c:pt>
                <c:pt idx="24">
                  <c:v>2023T2</c:v>
                </c:pt>
                <c:pt idx="25">
                  <c:v>2023T3</c:v>
                </c:pt>
                <c:pt idx="26">
                  <c:v>2023T4</c:v>
                </c:pt>
                <c:pt idx="27">
                  <c:v>2024T1</c:v>
                </c:pt>
                <c:pt idx="28">
                  <c:v>2024T2</c:v>
                </c:pt>
              </c:strCache>
            </c:strRef>
          </c:cat>
          <c:val>
            <c:numRef>
              <c:f>'Données figure 1'!$F$8:$F$36</c:f>
              <c:numCache>
                <c:formatCode>General</c:formatCode>
                <c:ptCount val="29"/>
                <c:pt idx="0">
                  <c:v>100</c:v>
                </c:pt>
                <c:pt idx="1">
                  <c:v>99.826887051223594</c:v>
                </c:pt>
                <c:pt idx="2">
                  <c:v>100.14548198496806</c:v>
                </c:pt>
                <c:pt idx="3">
                  <c:v>100.75538766313404</c:v>
                </c:pt>
                <c:pt idx="4">
                  <c:v>100.8475835096736</c:v>
                </c:pt>
                <c:pt idx="5">
                  <c:v>99.141709576950731</c:v>
                </c:pt>
                <c:pt idx="6">
                  <c:v>98.746938864426724</c:v>
                </c:pt>
                <c:pt idx="7">
                  <c:v>96.856293652570557</c:v>
                </c:pt>
                <c:pt idx="8">
                  <c:v>96.948415233293474</c:v>
                </c:pt>
                <c:pt idx="9">
                  <c:v>94.874648591982222</c:v>
                </c:pt>
                <c:pt idx="10">
                  <c:v>94.315179709459272</c:v>
                </c:pt>
                <c:pt idx="11">
                  <c:v>94.834163213039417</c:v>
                </c:pt>
                <c:pt idx="12">
                  <c:v>99.540157610806432</c:v>
                </c:pt>
                <c:pt idx="13">
                  <c:v>98.755827608712721</c:v>
                </c:pt>
                <c:pt idx="14">
                  <c:v>99.217620397176546</c:v>
                </c:pt>
                <c:pt idx="15">
                  <c:v>101.7468940302098</c:v>
                </c:pt>
                <c:pt idx="16">
                  <c:v>103.81806984061625</c:v>
                </c:pt>
                <c:pt idx="17">
                  <c:v>100.92483808808382</c:v>
                </c:pt>
                <c:pt idx="18">
                  <c:v>101.31012419123599</c:v>
                </c:pt>
                <c:pt idx="19">
                  <c:v>98.542075499136416</c:v>
                </c:pt>
                <c:pt idx="20">
                  <c:v>95.017820679188802</c:v>
                </c:pt>
                <c:pt idx="21">
                  <c:v>92.824426939527058</c:v>
                </c:pt>
                <c:pt idx="22">
                  <c:v>90.481452369395697</c:v>
                </c:pt>
                <c:pt idx="23">
                  <c:v>88.953950909907292</c:v>
                </c:pt>
                <c:pt idx="24">
                  <c:v>89.731895047665233</c:v>
                </c:pt>
                <c:pt idx="25">
                  <c:v>88.380863278084774</c:v>
                </c:pt>
                <c:pt idx="26">
                  <c:v>87.948149181891068</c:v>
                </c:pt>
                <c:pt idx="27">
                  <c:v>91.038979763074138</c:v>
                </c:pt>
                <c:pt idx="28">
                  <c:v>90.187585748411479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E7-48DA-A7C8-FDA7E973ABCB}"/>
            </c:ext>
          </c:extLst>
        </c:ser>
        <c:ser>
          <c:idx val="4"/>
          <c:order val="4"/>
          <c:tx>
            <c:strRef>
              <c:f>'Données figure 1'!$D$6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'Données figure 1'!$A$8:$A$36</c:f>
              <c:strCache>
                <c:ptCount val="29"/>
                <c:pt idx="0">
                  <c:v>2017T2</c:v>
                </c:pt>
                <c:pt idx="1">
                  <c:v>2017T3</c:v>
                </c:pt>
                <c:pt idx="2">
                  <c:v>2017T4</c:v>
                </c:pt>
                <c:pt idx="3">
                  <c:v>2018T1</c:v>
                </c:pt>
                <c:pt idx="4">
                  <c:v>2018T2</c:v>
                </c:pt>
                <c:pt idx="5">
                  <c:v>2018T3</c:v>
                </c:pt>
                <c:pt idx="6">
                  <c:v>2018T4</c:v>
                </c:pt>
                <c:pt idx="7">
                  <c:v>2019T1</c:v>
                </c:pt>
                <c:pt idx="8">
                  <c:v>2019T2</c:v>
                </c:pt>
                <c:pt idx="9">
                  <c:v>2019T3</c:v>
                </c:pt>
                <c:pt idx="10">
                  <c:v>2019T4</c:v>
                </c:pt>
                <c:pt idx="11">
                  <c:v>2020T1</c:v>
                </c:pt>
                <c:pt idx="12">
                  <c:v>2020T2</c:v>
                </c:pt>
                <c:pt idx="13">
                  <c:v>2020T3</c:v>
                </c:pt>
                <c:pt idx="14">
                  <c:v>2020T4</c:v>
                </c:pt>
                <c:pt idx="15">
                  <c:v>2021T1</c:v>
                </c:pt>
                <c:pt idx="16">
                  <c:v>2021T2</c:v>
                </c:pt>
                <c:pt idx="17">
                  <c:v>2021T3</c:v>
                </c:pt>
                <c:pt idx="18">
                  <c:v>2021T4</c:v>
                </c:pt>
                <c:pt idx="19">
                  <c:v>2022T1</c:v>
                </c:pt>
                <c:pt idx="20">
                  <c:v>2022T2</c:v>
                </c:pt>
                <c:pt idx="21">
                  <c:v>2022T3</c:v>
                </c:pt>
                <c:pt idx="22">
                  <c:v>2022T4</c:v>
                </c:pt>
                <c:pt idx="23">
                  <c:v>2023T1</c:v>
                </c:pt>
                <c:pt idx="24">
                  <c:v>2023T2</c:v>
                </c:pt>
                <c:pt idx="25">
                  <c:v>2023T3</c:v>
                </c:pt>
                <c:pt idx="26">
                  <c:v>2023T4</c:v>
                </c:pt>
                <c:pt idx="27">
                  <c:v>2024T1</c:v>
                </c:pt>
                <c:pt idx="28">
                  <c:v>2024T2</c:v>
                </c:pt>
              </c:strCache>
            </c:strRef>
          </c:cat>
          <c:val>
            <c:numRef>
              <c:f>'Données figure 1'!$D$8:$D$36</c:f>
              <c:numCache>
                <c:formatCode>General</c:formatCode>
                <c:ptCount val="29"/>
                <c:pt idx="0">
                  <c:v>100</c:v>
                </c:pt>
                <c:pt idx="1">
                  <c:v>100.43370587446361</c:v>
                </c:pt>
                <c:pt idx="2">
                  <c:v>100.10199242969372</c:v>
                </c:pt>
                <c:pt idx="3">
                  <c:v>98.585333786405926</c:v>
                </c:pt>
                <c:pt idx="4">
                  <c:v>97.629827353291532</c:v>
                </c:pt>
                <c:pt idx="5">
                  <c:v>97.636695558836834</c:v>
                </c:pt>
                <c:pt idx="6">
                  <c:v>98.574302417995597</c:v>
                </c:pt>
                <c:pt idx="7">
                  <c:v>98.063276682877799</c:v>
                </c:pt>
                <c:pt idx="8">
                  <c:v>96.997157333812737</c:v>
                </c:pt>
                <c:pt idx="9">
                  <c:v>97.340529314893857</c:v>
                </c:pt>
                <c:pt idx="10">
                  <c:v>95.656239680745088</c:v>
                </c:pt>
                <c:pt idx="11">
                  <c:v>97.427470041973834</c:v>
                </c:pt>
                <c:pt idx="12">
                  <c:v>99.135483166799105</c:v>
                </c:pt>
                <c:pt idx="13">
                  <c:v>89.286733195351559</c:v>
                </c:pt>
                <c:pt idx="14">
                  <c:v>92.663179615817128</c:v>
                </c:pt>
                <c:pt idx="15">
                  <c:v>90.259547204066152</c:v>
                </c:pt>
                <c:pt idx="16">
                  <c:v>90.204507280857598</c:v>
                </c:pt>
                <c:pt idx="17">
                  <c:v>86.506155710806951</c:v>
                </c:pt>
                <c:pt idx="18">
                  <c:v>85.183241236447628</c:v>
                </c:pt>
                <c:pt idx="19">
                  <c:v>84.83848242519646</c:v>
                </c:pt>
                <c:pt idx="20">
                  <c:v>82.930565022724849</c:v>
                </c:pt>
                <c:pt idx="21">
                  <c:v>82.302755525508616</c:v>
                </c:pt>
                <c:pt idx="22">
                  <c:v>83.255986840428946</c:v>
                </c:pt>
                <c:pt idx="23">
                  <c:v>83.947349600165396</c:v>
                </c:pt>
                <c:pt idx="24">
                  <c:v>84.829820581222833</c:v>
                </c:pt>
                <c:pt idx="25">
                  <c:v>84.692746957697167</c:v>
                </c:pt>
                <c:pt idx="26">
                  <c:v>84.070129243352284</c:v>
                </c:pt>
                <c:pt idx="27">
                  <c:v>82.941020096783134</c:v>
                </c:pt>
                <c:pt idx="28">
                  <c:v>82.539145178316403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E7-48DA-A7C8-FDA7E973A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6521664"/>
        <c:axId val="735778928"/>
      </c:lineChart>
      <c:catAx>
        <c:axId val="7965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5778928"/>
        <c:crosses val="autoZero"/>
        <c:auto val="1"/>
        <c:lblAlgn val="ctr"/>
        <c:lblOffset val="100"/>
        <c:noMultiLvlLbl val="0"/>
      </c:catAx>
      <c:valAx>
        <c:axId val="735778928"/>
        <c:scaling>
          <c:orientation val="minMax"/>
          <c:max val="115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52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fr-FR" sz="2400"/>
              <a:t>Taux de profit aux USA (non financial</a:t>
            </a:r>
            <a:r>
              <a:rPr lang="fr-FR" sz="2400" baseline="0"/>
              <a:t> corporate)</a:t>
            </a:r>
            <a:endParaRPr lang="fr-FR" sz="2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5063830756131105E-2"/>
          <c:y val="2.3175162626520623E-2"/>
          <c:w val="0.87851234556763313"/>
          <c:h val="0.90767704997841947"/>
        </c:manualLayout>
      </c:layout>
      <c:lineChart>
        <c:grouping val="standard"/>
        <c:varyColors val="0"/>
        <c:ser>
          <c:idx val="0"/>
          <c:order val="0"/>
          <c:tx>
            <c:strRef>
              <c:f>'Données figure 2'!$A$13</c:f>
              <c:strCache>
                <c:ptCount val="1"/>
                <c:pt idx="0">
                  <c:v>Profit net 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 w="38100">
                <a:prstDash val="sysDot"/>
              </a:ln>
            </c:spPr>
            <c:trendlineType val="movingAvg"/>
            <c:period val="10"/>
            <c:dispRSqr val="0"/>
            <c:dispEq val="0"/>
          </c:trendline>
          <c:cat>
            <c:numRef>
              <c:f>'Données figure 2'!$Y$1:$CT$1</c:f>
              <c:numCache>
                <c:formatCode>General</c:formatCode>
                <c:ptCount val="74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</c:numCache>
            </c:numRef>
          </c:cat>
          <c:val>
            <c:numRef>
              <c:f>'Données figure 2'!$Y$13:$CV$13</c:f>
              <c:numCache>
                <c:formatCode>0.00%</c:formatCode>
                <c:ptCount val="76"/>
                <c:pt idx="0">
                  <c:v>0.2150906977709518</c:v>
                </c:pt>
                <c:pt idx="1">
                  <c:v>0.18660443517816527</c:v>
                </c:pt>
                <c:pt idx="2">
                  <c:v>0.22085130059813604</c:v>
                </c:pt>
                <c:pt idx="3">
                  <c:v>0.21990054686821839</c:v>
                </c:pt>
                <c:pt idx="4">
                  <c:v>0.20041813388677576</c:v>
                </c:pt>
                <c:pt idx="5">
                  <c:v>0.19481473215089259</c:v>
                </c:pt>
                <c:pt idx="6">
                  <c:v>0.17947008547008547</c:v>
                </c:pt>
                <c:pt idx="7">
                  <c:v>0.21385780565426024</c:v>
                </c:pt>
                <c:pt idx="8">
                  <c:v>0.19592542995140008</c:v>
                </c:pt>
                <c:pt idx="9">
                  <c:v>0.17826565524570698</c:v>
                </c:pt>
                <c:pt idx="10">
                  <c:v>0.15524539382075758</c:v>
                </c:pt>
                <c:pt idx="11">
                  <c:v>0.18318391741374626</c:v>
                </c:pt>
                <c:pt idx="12">
                  <c:v>0.17655240062930039</c:v>
                </c:pt>
                <c:pt idx="13">
                  <c:v>0.17916660875366588</c:v>
                </c:pt>
                <c:pt idx="14">
                  <c:v>0.19791901672186477</c:v>
                </c:pt>
                <c:pt idx="15">
                  <c:v>0.21048459304230088</c:v>
                </c:pt>
                <c:pt idx="16">
                  <c:v>0.22309816074035113</c:v>
                </c:pt>
                <c:pt idx="17">
                  <c:v>0.23923173929579439</c:v>
                </c:pt>
                <c:pt idx="18">
                  <c:v>0.23912466049636741</c:v>
                </c:pt>
                <c:pt idx="19">
                  <c:v>0.22093694089690011</c:v>
                </c:pt>
                <c:pt idx="20">
                  <c:v>0.22439355123186264</c:v>
                </c:pt>
                <c:pt idx="21">
                  <c:v>0.20842360229173013</c:v>
                </c:pt>
                <c:pt idx="22">
                  <c:v>0.18139237173019213</c:v>
                </c:pt>
                <c:pt idx="23">
                  <c:v>0.18635569245945643</c:v>
                </c:pt>
                <c:pt idx="24">
                  <c:v>0.19080715712668861</c:v>
                </c:pt>
                <c:pt idx="25">
                  <c:v>0.19587080567666562</c:v>
                </c:pt>
                <c:pt idx="26">
                  <c:v>0.17398806317237994</c:v>
                </c:pt>
                <c:pt idx="27">
                  <c:v>0.16144535992619141</c:v>
                </c:pt>
                <c:pt idx="28">
                  <c:v>0.16881034760881086</c:v>
                </c:pt>
                <c:pt idx="29">
                  <c:v>0.17493919450497156</c:v>
                </c:pt>
                <c:pt idx="30">
                  <c:v>0.17519216681181374</c:v>
                </c:pt>
                <c:pt idx="31">
                  <c:v>0.15990966406682341</c:v>
                </c:pt>
                <c:pt idx="32">
                  <c:v>0.14289643459981152</c:v>
                </c:pt>
                <c:pt idx="33">
                  <c:v>0.15186928049762652</c:v>
                </c:pt>
                <c:pt idx="34">
                  <c:v>0.13364245194856383</c:v>
                </c:pt>
                <c:pt idx="35">
                  <c:v>0.14188731177096775</c:v>
                </c:pt>
                <c:pt idx="36">
                  <c:v>0.16360572507764701</c:v>
                </c:pt>
                <c:pt idx="37">
                  <c:v>0.16053995129844523</c:v>
                </c:pt>
                <c:pt idx="38">
                  <c:v>0.14963255969819866</c:v>
                </c:pt>
                <c:pt idx="39">
                  <c:v>0.15702592466315618</c:v>
                </c:pt>
                <c:pt idx="40">
                  <c:v>0.16617004991840723</c:v>
                </c:pt>
                <c:pt idx="41">
                  <c:v>0.16011492713183925</c:v>
                </c:pt>
                <c:pt idx="42">
                  <c:v>0.15494682606839766</c:v>
                </c:pt>
                <c:pt idx="43">
                  <c:v>0.15014340431864093</c:v>
                </c:pt>
                <c:pt idx="44">
                  <c:v>0.14945453750029827</c:v>
                </c:pt>
                <c:pt idx="45">
                  <c:v>0.15523785629264311</c:v>
                </c:pt>
                <c:pt idx="46">
                  <c:v>0.17151310091861524</c:v>
                </c:pt>
                <c:pt idx="47">
                  <c:v>0.17295031771444921</c:v>
                </c:pt>
                <c:pt idx="48">
                  <c:v>0.17594397899457917</c:v>
                </c:pt>
                <c:pt idx="49">
                  <c:v>0.17915577124647752</c:v>
                </c:pt>
                <c:pt idx="50">
                  <c:v>0.16842058285881389</c:v>
                </c:pt>
                <c:pt idx="51">
                  <c:v>0.16423313544759938</c:v>
                </c:pt>
                <c:pt idx="52">
                  <c:v>0.15475566187194545</c:v>
                </c:pt>
                <c:pt idx="53">
                  <c:v>0.13596571538400848</c:v>
                </c:pt>
                <c:pt idx="54">
                  <c:v>0.14028091379530794</c:v>
                </c:pt>
                <c:pt idx="55">
                  <c:v>0.14995928812904494</c:v>
                </c:pt>
                <c:pt idx="56">
                  <c:v>0.1674172438918812</c:v>
                </c:pt>
                <c:pt idx="57">
                  <c:v>0.17616368231334611</c:v>
                </c:pt>
                <c:pt idx="58">
                  <c:v>0.17806200755279966</c:v>
                </c:pt>
                <c:pt idx="59">
                  <c:v>0.16403350407164544</c:v>
                </c:pt>
                <c:pt idx="60">
                  <c:v>0.15141567005225745</c:v>
                </c:pt>
                <c:pt idx="61">
                  <c:v>0.12974716085916288</c:v>
                </c:pt>
                <c:pt idx="62">
                  <c:v>0.15734505345451172</c:v>
                </c:pt>
                <c:pt idx="63">
                  <c:v>0.16170204404228847</c:v>
                </c:pt>
                <c:pt idx="64">
                  <c:v>0.16507035913716706</c:v>
                </c:pt>
                <c:pt idx="65">
                  <c:v>0.16593940475797253</c:v>
                </c:pt>
                <c:pt idx="66">
                  <c:v>0.16681486149358604</c:v>
                </c:pt>
                <c:pt idx="67">
                  <c:v>0.16179020358111099</c:v>
                </c:pt>
                <c:pt idx="68">
                  <c:v>0.15557635715898588</c:v>
                </c:pt>
                <c:pt idx="69">
                  <c:v>0.15595075685531218</c:v>
                </c:pt>
                <c:pt idx="70">
                  <c:v>0.16038216916534298</c:v>
                </c:pt>
                <c:pt idx="71">
                  <c:v>0.15793692387973049</c:v>
                </c:pt>
                <c:pt idx="72">
                  <c:v>0.13090114744131628</c:v>
                </c:pt>
                <c:pt idx="73">
                  <c:v>0.1721523079480749</c:v>
                </c:pt>
                <c:pt idx="74">
                  <c:v>0.18573230794396953</c:v>
                </c:pt>
                <c:pt idx="75">
                  <c:v>0.17251631009307955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5-4036-A38E-5A1487150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64864"/>
        <c:axId val="118199424"/>
      </c:lineChart>
      <c:lineChart>
        <c:grouping val="standard"/>
        <c:varyColors val="0"/>
        <c:ser>
          <c:idx val="1"/>
          <c:order val="1"/>
          <c:tx>
            <c:strRef>
              <c:f>'Données figure 2'!$A$14</c:f>
              <c:strCache>
                <c:ptCount val="1"/>
                <c:pt idx="0">
                  <c:v>Profit net après impôt</c:v>
                </c:pt>
              </c:strCache>
            </c:strRef>
          </c:tx>
          <c:spPr>
            <a:ln w="50800" cmpd="dbl"/>
          </c:spPr>
          <c:marker>
            <c:symbol val="none"/>
          </c:marker>
          <c:trendline>
            <c:spPr>
              <a:ln w="38100" cmpd="dbl">
                <a:solidFill>
                  <a:srgbClr val="FF0000"/>
                </a:solidFill>
                <a:prstDash val="sysDash"/>
              </a:ln>
            </c:spPr>
            <c:trendlineType val="movingAvg"/>
            <c:period val="10"/>
            <c:dispRSqr val="0"/>
            <c:dispEq val="0"/>
          </c:trendline>
          <c:cat>
            <c:numRef>
              <c:f>'Données figure 2'!$Y$1:$CV$1</c:f>
              <c:numCache>
                <c:formatCode>General</c:formatCode>
                <c:ptCount val="76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</c:numCache>
            </c:numRef>
          </c:cat>
          <c:val>
            <c:numRef>
              <c:f>'Données figure 2'!$Y$14:$CV$14</c:f>
              <c:numCache>
                <c:formatCode>0.00%</c:formatCode>
                <c:ptCount val="76"/>
                <c:pt idx="0">
                  <c:v>9.0256734880245729E-2</c:v>
                </c:pt>
                <c:pt idx="1">
                  <c:v>8.1330553449583023E-2</c:v>
                </c:pt>
                <c:pt idx="2">
                  <c:v>7.6524319562294246E-2</c:v>
                </c:pt>
                <c:pt idx="3">
                  <c:v>6.9154235025193966E-2</c:v>
                </c:pt>
                <c:pt idx="4">
                  <c:v>6.889671406280401E-2</c:v>
                </c:pt>
                <c:pt idx="5">
                  <c:v>6.4304665085119173E-2</c:v>
                </c:pt>
                <c:pt idx="6">
                  <c:v>6.7179487179487185E-2</c:v>
                </c:pt>
                <c:pt idx="7">
                  <c:v>8.3793924501683964E-2</c:v>
                </c:pt>
                <c:pt idx="8">
                  <c:v>7.3381381562119138E-2</c:v>
                </c:pt>
                <c:pt idx="9">
                  <c:v>6.7029231077879059E-2</c:v>
                </c:pt>
                <c:pt idx="10">
                  <c:v>5.845508849111053E-2</c:v>
                </c:pt>
                <c:pt idx="11">
                  <c:v>7.1853004371341775E-2</c:v>
                </c:pt>
                <c:pt idx="12">
                  <c:v>6.8173417745512443E-2</c:v>
                </c:pt>
                <c:pt idx="13">
                  <c:v>7.0199823017869631E-2</c:v>
                </c:pt>
                <c:pt idx="14">
                  <c:v>8.4078582837753699E-2</c:v>
                </c:pt>
                <c:pt idx="15">
                  <c:v>9.163809482212662E-2</c:v>
                </c:pt>
                <c:pt idx="16">
                  <c:v>0.10107372881534948</c:v>
                </c:pt>
                <c:pt idx="17">
                  <c:v>0.11280501231058711</c:v>
                </c:pt>
                <c:pt idx="18">
                  <c:v>0.1147989914029824</c:v>
                </c:pt>
                <c:pt idx="19">
                  <c:v>0.10565825214712761</c:v>
                </c:pt>
                <c:pt idx="20">
                  <c:v>9.9430888783878402E-2</c:v>
                </c:pt>
                <c:pt idx="21">
                  <c:v>8.8428142078072827E-2</c:v>
                </c:pt>
                <c:pt idx="22">
                  <c:v>7.5101617272459439E-2</c:v>
                </c:pt>
                <c:pt idx="23">
                  <c:v>8.02263182731138E-2</c:v>
                </c:pt>
                <c:pt idx="24">
                  <c:v>8.5049748085547827E-2</c:v>
                </c:pt>
                <c:pt idx="25">
                  <c:v>8.521008049855619E-2</c:v>
                </c:pt>
                <c:pt idx="26">
                  <c:v>6.9732834809880156E-2</c:v>
                </c:pt>
                <c:pt idx="27">
                  <c:v>7.2462574643017988E-2</c:v>
                </c:pt>
                <c:pt idx="28">
                  <c:v>7.6525294557234141E-2</c:v>
                </c:pt>
                <c:pt idx="29">
                  <c:v>8.1797718286176199E-2</c:v>
                </c:pt>
                <c:pt idx="30">
                  <c:v>8.3197370496748774E-2</c:v>
                </c:pt>
                <c:pt idx="31">
                  <c:v>7.4408934067447849E-2</c:v>
                </c:pt>
                <c:pt idx="32">
                  <c:v>6.430271210662028E-2</c:v>
                </c:pt>
                <c:pt idx="33">
                  <c:v>7.5002566501302048E-2</c:v>
                </c:pt>
                <c:pt idx="34">
                  <c:v>6.9119139919524217E-2</c:v>
                </c:pt>
                <c:pt idx="35">
                  <c:v>7.2704550621771252E-2</c:v>
                </c:pt>
                <c:pt idx="36">
                  <c:v>8.7212316721895652E-2</c:v>
                </c:pt>
                <c:pt idx="37">
                  <c:v>8.6465877224371143E-2</c:v>
                </c:pt>
                <c:pt idx="38">
                  <c:v>7.577019369725066E-2</c:v>
                </c:pt>
                <c:pt idx="39">
                  <c:v>7.8463966864921519E-2</c:v>
                </c:pt>
                <c:pt idx="40">
                  <c:v>8.4868031520321172E-2</c:v>
                </c:pt>
                <c:pt idx="41">
                  <c:v>8.079568081043835E-2</c:v>
                </c:pt>
                <c:pt idx="42">
                  <c:v>7.7106555376475303E-2</c:v>
                </c:pt>
                <c:pt idx="43">
                  <c:v>7.3839056935693301E-2</c:v>
                </c:pt>
                <c:pt idx="44">
                  <c:v>7.0522554267851326E-2</c:v>
                </c:pt>
                <c:pt idx="45">
                  <c:v>7.313811087383669E-2</c:v>
                </c:pt>
                <c:pt idx="46">
                  <c:v>8.2947246537501754E-2</c:v>
                </c:pt>
                <c:pt idx="47">
                  <c:v>8.6311340192939665E-2</c:v>
                </c:pt>
                <c:pt idx="48">
                  <c:v>9.0041010349607292E-2</c:v>
                </c:pt>
                <c:pt idx="49">
                  <c:v>9.3595319954117559E-2</c:v>
                </c:pt>
                <c:pt idx="50">
                  <c:v>8.5979573105744084E-2</c:v>
                </c:pt>
                <c:pt idx="51">
                  <c:v>8.1910098244654284E-2</c:v>
                </c:pt>
                <c:pt idx="52">
                  <c:v>7.3831433925055284E-2</c:v>
                </c:pt>
                <c:pt idx="53">
                  <c:v>6.8656115902903353E-2</c:v>
                </c:pt>
                <c:pt idx="54">
                  <c:v>7.493294347581117E-2</c:v>
                </c:pt>
                <c:pt idx="55">
                  <c:v>7.9861323132401088E-2</c:v>
                </c:pt>
                <c:pt idx="56">
                  <c:v>8.9126553629887043E-2</c:v>
                </c:pt>
                <c:pt idx="57">
                  <c:v>9.0966703610253025E-2</c:v>
                </c:pt>
                <c:pt idx="58">
                  <c:v>9.3407991048533728E-2</c:v>
                </c:pt>
                <c:pt idx="59">
                  <c:v>8.5690779053706076E-2</c:v>
                </c:pt>
                <c:pt idx="60">
                  <c:v>8.2459014921254598E-2</c:v>
                </c:pt>
                <c:pt idx="61">
                  <c:v>7.0794086553491786E-2</c:v>
                </c:pt>
                <c:pt idx="62">
                  <c:v>9.1006607537663653E-2</c:v>
                </c:pt>
                <c:pt idx="63">
                  <c:v>9.4412661551992502E-2</c:v>
                </c:pt>
                <c:pt idx="64">
                  <c:v>9.6584442465235329E-2</c:v>
                </c:pt>
                <c:pt idx="65">
                  <c:v>9.6319743175462796E-2</c:v>
                </c:pt>
                <c:pt idx="66">
                  <c:v>9.6107699229145638E-2</c:v>
                </c:pt>
                <c:pt idx="67">
                  <c:v>9.3781978636361493E-2</c:v>
                </c:pt>
                <c:pt idx="68">
                  <c:v>8.9265621222515426E-2</c:v>
                </c:pt>
                <c:pt idx="69">
                  <c:v>9.1973975851244935E-2</c:v>
                </c:pt>
                <c:pt idx="70">
                  <c:v>9.6053051826498703E-2</c:v>
                </c:pt>
                <c:pt idx="71">
                  <c:v>9.4228117184617849E-2</c:v>
                </c:pt>
                <c:pt idx="72">
                  <c:v>9.1943038026381679E-2</c:v>
                </c:pt>
                <c:pt idx="73">
                  <c:v>0.11629799688885041</c:v>
                </c:pt>
                <c:pt idx="74">
                  <c:v>0.11057390117681656</c:v>
                </c:pt>
                <c:pt idx="75">
                  <c:v>0.10221052305569157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65-4036-A38E-5A1487150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06848"/>
        <c:axId val="118200960"/>
      </c:lineChart>
      <c:catAx>
        <c:axId val="1181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400"/>
            </a:pPr>
            <a:endParaRPr lang="fr-FR"/>
          </a:p>
        </c:txPr>
        <c:crossAx val="118199424"/>
        <c:crosses val="autoZero"/>
        <c:auto val="1"/>
        <c:lblAlgn val="ctr"/>
        <c:lblOffset val="100"/>
        <c:noMultiLvlLbl val="0"/>
      </c:catAx>
      <c:valAx>
        <c:axId val="118199424"/>
        <c:scaling>
          <c:orientation val="minMax"/>
          <c:max val="0.25"/>
          <c:min val="0.1200000000000000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18164864"/>
        <c:crosses val="autoZero"/>
        <c:crossBetween val="between"/>
      </c:valAx>
      <c:valAx>
        <c:axId val="118200960"/>
        <c:scaling>
          <c:orientation val="minMax"/>
          <c:max val="0.12000000000000001"/>
          <c:min val="5.000000000000001E-2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118206848"/>
        <c:crosses val="max"/>
        <c:crossBetween val="between"/>
      </c:valAx>
      <c:catAx>
        <c:axId val="11820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200960"/>
        <c:crosses val="autoZero"/>
        <c:auto val="1"/>
        <c:lblAlgn val="ctr"/>
        <c:lblOffset val="100"/>
        <c:noMultiLvlLbl val="0"/>
      </c:catAx>
      <c:spPr>
        <a:ln w="50800">
          <a:prstDash val="sysDot"/>
        </a:ln>
      </c:spPr>
    </c:plotArea>
    <c:legend>
      <c:legendPos val="r"/>
      <c:layout>
        <c:manualLayout>
          <c:xMode val="edge"/>
          <c:yMode val="edge"/>
          <c:x val="0.56534103357880983"/>
          <c:y val="0.1301878344942117"/>
          <c:w val="0.32144722857322067"/>
          <c:h val="0.16142044309624984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8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8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Part du profit (avant et après redistribution) dans la valeur ajoutée des SNF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4016880023136544E-3"/>
          <c:y val="8.1501564894287434E-2"/>
          <c:w val="0.99759831199768634"/>
          <c:h val="0.76052557051475456"/>
        </c:manualLayout>
      </c:layout>
      <c:lineChart>
        <c:grouping val="standard"/>
        <c:varyColors val="0"/>
        <c:ser>
          <c:idx val="0"/>
          <c:order val="0"/>
          <c:tx>
            <c:strRef>
              <c:f>'Données figure 3'!$P$4</c:f>
              <c:strCache>
                <c:ptCount val="1"/>
                <c:pt idx="0">
                  <c:v>Part du profit avant redistribution (échelle de gauche)</c:v>
                </c:pt>
              </c:strCache>
            </c:strRef>
          </c:tx>
          <c:spPr>
            <a:ln w="50804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strRef>
              <c:f>'Données figure 3'!$A$5:$A$70</c:f>
              <c:strCache>
                <c:ptCount val="66"/>
                <c:pt idx="0">
                  <c:v>2008T1</c:v>
                </c:pt>
                <c:pt idx="1">
                  <c:v>2008T2</c:v>
                </c:pt>
                <c:pt idx="2">
                  <c:v>2008T3</c:v>
                </c:pt>
                <c:pt idx="3">
                  <c:v>2008T4</c:v>
                </c:pt>
                <c:pt idx="4">
                  <c:v>2009T1</c:v>
                </c:pt>
                <c:pt idx="5">
                  <c:v>2009T2</c:v>
                </c:pt>
                <c:pt idx="6">
                  <c:v>2009T3</c:v>
                </c:pt>
                <c:pt idx="7">
                  <c:v>2009T4</c:v>
                </c:pt>
                <c:pt idx="8">
                  <c:v>2010T1</c:v>
                </c:pt>
                <c:pt idx="9">
                  <c:v>2010T2</c:v>
                </c:pt>
                <c:pt idx="10">
                  <c:v>2010T3</c:v>
                </c:pt>
                <c:pt idx="11">
                  <c:v>2010T4</c:v>
                </c:pt>
                <c:pt idx="12">
                  <c:v>2011T1</c:v>
                </c:pt>
                <c:pt idx="13">
                  <c:v>2011T2</c:v>
                </c:pt>
                <c:pt idx="14">
                  <c:v>2011T3</c:v>
                </c:pt>
                <c:pt idx="15">
                  <c:v>2011T4</c:v>
                </c:pt>
                <c:pt idx="16">
                  <c:v>2012T1</c:v>
                </c:pt>
                <c:pt idx="17">
                  <c:v>2012T2</c:v>
                </c:pt>
                <c:pt idx="18">
                  <c:v>2012T3</c:v>
                </c:pt>
                <c:pt idx="19">
                  <c:v>2012T4</c:v>
                </c:pt>
                <c:pt idx="20">
                  <c:v>2013T1</c:v>
                </c:pt>
                <c:pt idx="21">
                  <c:v>2013T2</c:v>
                </c:pt>
                <c:pt idx="22">
                  <c:v>2013T3</c:v>
                </c:pt>
                <c:pt idx="23">
                  <c:v>2013T4</c:v>
                </c:pt>
                <c:pt idx="24">
                  <c:v>2014T1</c:v>
                </c:pt>
                <c:pt idx="25">
                  <c:v>2014T2</c:v>
                </c:pt>
                <c:pt idx="26">
                  <c:v>2014T3</c:v>
                </c:pt>
                <c:pt idx="27">
                  <c:v>2014T4</c:v>
                </c:pt>
                <c:pt idx="28">
                  <c:v>2015T1</c:v>
                </c:pt>
                <c:pt idx="29">
                  <c:v>2015T2</c:v>
                </c:pt>
                <c:pt idx="30">
                  <c:v>2015T3</c:v>
                </c:pt>
                <c:pt idx="31">
                  <c:v>2015T4</c:v>
                </c:pt>
                <c:pt idx="32">
                  <c:v>2016T1</c:v>
                </c:pt>
                <c:pt idx="33">
                  <c:v>2016T2</c:v>
                </c:pt>
                <c:pt idx="34">
                  <c:v>2016T3</c:v>
                </c:pt>
                <c:pt idx="35">
                  <c:v>2016T4</c:v>
                </c:pt>
                <c:pt idx="36">
                  <c:v>2017T1</c:v>
                </c:pt>
                <c:pt idx="37">
                  <c:v>2017T2</c:v>
                </c:pt>
                <c:pt idx="38">
                  <c:v>2017T3</c:v>
                </c:pt>
                <c:pt idx="39">
                  <c:v>2017T4</c:v>
                </c:pt>
                <c:pt idx="40">
                  <c:v>2018T1</c:v>
                </c:pt>
                <c:pt idx="41">
                  <c:v>2018T2</c:v>
                </c:pt>
                <c:pt idx="42">
                  <c:v>2018T3</c:v>
                </c:pt>
                <c:pt idx="43">
                  <c:v>2018T4</c:v>
                </c:pt>
                <c:pt idx="44">
                  <c:v>2019T1</c:v>
                </c:pt>
                <c:pt idx="45">
                  <c:v>2019T2</c:v>
                </c:pt>
                <c:pt idx="46">
                  <c:v>2019T3</c:v>
                </c:pt>
                <c:pt idx="47">
                  <c:v>2019T4</c:v>
                </c:pt>
                <c:pt idx="48">
                  <c:v>2020T1</c:v>
                </c:pt>
                <c:pt idx="49">
                  <c:v>2020T2</c:v>
                </c:pt>
                <c:pt idx="50">
                  <c:v>2020T3</c:v>
                </c:pt>
                <c:pt idx="51">
                  <c:v>2020T4</c:v>
                </c:pt>
                <c:pt idx="52">
                  <c:v>2021T1</c:v>
                </c:pt>
                <c:pt idx="53">
                  <c:v>2021T2</c:v>
                </c:pt>
                <c:pt idx="54">
                  <c:v>2021T3</c:v>
                </c:pt>
                <c:pt idx="55">
                  <c:v>2021T4</c:v>
                </c:pt>
                <c:pt idx="56">
                  <c:v>2022T1</c:v>
                </c:pt>
                <c:pt idx="57">
                  <c:v>2022T2</c:v>
                </c:pt>
                <c:pt idx="58">
                  <c:v>2022T3</c:v>
                </c:pt>
                <c:pt idx="59">
                  <c:v>2022T4</c:v>
                </c:pt>
                <c:pt idx="60">
                  <c:v>2023T1</c:v>
                </c:pt>
                <c:pt idx="61">
                  <c:v>2023T2</c:v>
                </c:pt>
                <c:pt idx="62">
                  <c:v>2023T3</c:v>
                </c:pt>
                <c:pt idx="63">
                  <c:v>2023T4</c:v>
                </c:pt>
                <c:pt idx="64">
                  <c:v>2024T1</c:v>
                </c:pt>
                <c:pt idx="65">
                  <c:v>2024T2</c:v>
                </c:pt>
              </c:strCache>
            </c:strRef>
          </c:cat>
          <c:val>
            <c:numRef>
              <c:f>'Données figure 3'!$P$5:$P$70</c:f>
              <c:numCache>
                <c:formatCode>0.00%</c:formatCode>
                <c:ptCount val="66"/>
                <c:pt idx="0">
                  <c:v>0.52836807001280528</c:v>
                </c:pt>
                <c:pt idx="1">
                  <c:v>0.52504170002011064</c:v>
                </c:pt>
                <c:pt idx="2">
                  <c:v>0.52185964121482431</c:v>
                </c:pt>
                <c:pt idx="3">
                  <c:v>0.51629345857310016</c:v>
                </c:pt>
                <c:pt idx="4">
                  <c:v>0.50665218346676399</c:v>
                </c:pt>
                <c:pt idx="5">
                  <c:v>0.5105658425571532</c:v>
                </c:pt>
                <c:pt idx="6">
                  <c:v>0.50951029127978809</c:v>
                </c:pt>
                <c:pt idx="7">
                  <c:v>0.51007415756031427</c:v>
                </c:pt>
                <c:pt idx="8">
                  <c:v>0.50660190300923003</c:v>
                </c:pt>
                <c:pt idx="9">
                  <c:v>0.50644321077612409</c:v>
                </c:pt>
                <c:pt idx="10">
                  <c:v>0.50713943459511257</c:v>
                </c:pt>
                <c:pt idx="11">
                  <c:v>0.5041318029177867</c:v>
                </c:pt>
                <c:pt idx="12">
                  <c:v>0.5111705524147705</c:v>
                </c:pt>
                <c:pt idx="13">
                  <c:v>0.50979072400390624</c:v>
                </c:pt>
                <c:pt idx="14">
                  <c:v>0.50985239809500937</c:v>
                </c:pt>
                <c:pt idx="15">
                  <c:v>0.51042577675489065</c:v>
                </c:pt>
                <c:pt idx="16">
                  <c:v>0.50572859759006472</c:v>
                </c:pt>
                <c:pt idx="17">
                  <c:v>0.50471110837854871</c:v>
                </c:pt>
                <c:pt idx="18">
                  <c:v>0.50547312275132672</c:v>
                </c:pt>
                <c:pt idx="19">
                  <c:v>0.5014664328542221</c:v>
                </c:pt>
                <c:pt idx="20">
                  <c:v>0.50465178197862393</c:v>
                </c:pt>
                <c:pt idx="21">
                  <c:v>0.50812475355352349</c:v>
                </c:pt>
                <c:pt idx="22">
                  <c:v>0.50277398542475826</c:v>
                </c:pt>
                <c:pt idx="23">
                  <c:v>0.50349076593614628</c:v>
                </c:pt>
                <c:pt idx="24">
                  <c:v>0.50251095363494924</c:v>
                </c:pt>
                <c:pt idx="25">
                  <c:v>0.50394455531550819</c:v>
                </c:pt>
                <c:pt idx="26">
                  <c:v>0.50836926854885833</c:v>
                </c:pt>
                <c:pt idx="27">
                  <c:v>0.50827568120620681</c:v>
                </c:pt>
                <c:pt idx="28">
                  <c:v>0.51062904186910285</c:v>
                </c:pt>
                <c:pt idx="29">
                  <c:v>0.50942337609344313</c:v>
                </c:pt>
                <c:pt idx="30">
                  <c:v>0.51136548111645419</c:v>
                </c:pt>
                <c:pt idx="31">
                  <c:v>0.50935276092352899</c:v>
                </c:pt>
                <c:pt idx="32">
                  <c:v>0.5091700752078111</c:v>
                </c:pt>
                <c:pt idx="33">
                  <c:v>0.50230156016627381</c:v>
                </c:pt>
                <c:pt idx="34">
                  <c:v>0.50033175644414474</c:v>
                </c:pt>
                <c:pt idx="35">
                  <c:v>0.5004981532746462</c:v>
                </c:pt>
                <c:pt idx="36">
                  <c:v>0.49791950237317778</c:v>
                </c:pt>
                <c:pt idx="37">
                  <c:v>0.50060763044957712</c:v>
                </c:pt>
                <c:pt idx="38">
                  <c:v>0.50205000429590174</c:v>
                </c:pt>
                <c:pt idx="39">
                  <c:v>0.50313548347625703</c:v>
                </c:pt>
                <c:pt idx="40">
                  <c:v>0.49954719396440195</c:v>
                </c:pt>
                <c:pt idx="41">
                  <c:v>0.49515358037106622</c:v>
                </c:pt>
                <c:pt idx="42">
                  <c:v>0.50013876118030587</c:v>
                </c:pt>
                <c:pt idx="43">
                  <c:v>0.50037667521344931</c:v>
                </c:pt>
                <c:pt idx="44">
                  <c:v>0.50264919582621781</c:v>
                </c:pt>
                <c:pt idx="45">
                  <c:v>0.50645568484724213</c:v>
                </c:pt>
                <c:pt idx="46">
                  <c:v>0.50361361281581252</c:v>
                </c:pt>
                <c:pt idx="47">
                  <c:v>0.49866443215893258</c:v>
                </c:pt>
                <c:pt idx="48">
                  <c:v>0.48913246347795108</c:v>
                </c:pt>
                <c:pt idx="49">
                  <c:v>0.49954522366726911</c:v>
                </c:pt>
                <c:pt idx="50">
                  <c:v>0.49235683474390796</c:v>
                </c:pt>
                <c:pt idx="51">
                  <c:v>0.50101581220234048</c:v>
                </c:pt>
                <c:pt idx="52">
                  <c:v>0.49957185411962296</c:v>
                </c:pt>
                <c:pt idx="53">
                  <c:v>0.49905574347266507</c:v>
                </c:pt>
                <c:pt idx="54">
                  <c:v>0.49599467607639208</c:v>
                </c:pt>
                <c:pt idx="55">
                  <c:v>0.49365909382464157</c:v>
                </c:pt>
                <c:pt idx="56">
                  <c:v>0.48897444130101586</c:v>
                </c:pt>
                <c:pt idx="57">
                  <c:v>0.49271651387281357</c:v>
                </c:pt>
                <c:pt idx="58">
                  <c:v>0.49708373236105186</c:v>
                </c:pt>
                <c:pt idx="59">
                  <c:v>0.49598975915898225</c:v>
                </c:pt>
                <c:pt idx="60">
                  <c:v>0.50279653004236835</c:v>
                </c:pt>
                <c:pt idx="61">
                  <c:v>0.50769076972541272</c:v>
                </c:pt>
                <c:pt idx="62">
                  <c:v>0.50703159912347295</c:v>
                </c:pt>
                <c:pt idx="63">
                  <c:v>0.50819007806168148</c:v>
                </c:pt>
                <c:pt idx="64">
                  <c:v>0.49773737351944941</c:v>
                </c:pt>
                <c:pt idx="65">
                  <c:v>0.49184795122043712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4-47F4-8687-448CDF7828A2}"/>
            </c:ext>
          </c:extLst>
        </c:ser>
        <c:ser>
          <c:idx val="1"/>
          <c:order val="1"/>
          <c:tx>
            <c:strRef>
              <c:f>'Données figure 3'!$Q$4</c:f>
              <c:strCache>
                <c:ptCount val="1"/>
                <c:pt idx="0">
                  <c:v>Part du profit après redistribution (échelle de droite)</c:v>
                </c:pt>
              </c:strCache>
            </c:strRef>
          </c:tx>
          <c:spPr>
            <a:ln w="50804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'Données figure 3'!$A$5:$A$70</c:f>
              <c:strCache>
                <c:ptCount val="66"/>
                <c:pt idx="0">
                  <c:v>2008T1</c:v>
                </c:pt>
                <c:pt idx="1">
                  <c:v>2008T2</c:v>
                </c:pt>
                <c:pt idx="2">
                  <c:v>2008T3</c:v>
                </c:pt>
                <c:pt idx="3">
                  <c:v>2008T4</c:v>
                </c:pt>
                <c:pt idx="4">
                  <c:v>2009T1</c:v>
                </c:pt>
                <c:pt idx="5">
                  <c:v>2009T2</c:v>
                </c:pt>
                <c:pt idx="6">
                  <c:v>2009T3</c:v>
                </c:pt>
                <c:pt idx="7">
                  <c:v>2009T4</c:v>
                </c:pt>
                <c:pt idx="8">
                  <c:v>2010T1</c:v>
                </c:pt>
                <c:pt idx="9">
                  <c:v>2010T2</c:v>
                </c:pt>
                <c:pt idx="10">
                  <c:v>2010T3</c:v>
                </c:pt>
                <c:pt idx="11">
                  <c:v>2010T4</c:v>
                </c:pt>
                <c:pt idx="12">
                  <c:v>2011T1</c:v>
                </c:pt>
                <c:pt idx="13">
                  <c:v>2011T2</c:v>
                </c:pt>
                <c:pt idx="14">
                  <c:v>2011T3</c:v>
                </c:pt>
                <c:pt idx="15">
                  <c:v>2011T4</c:v>
                </c:pt>
                <c:pt idx="16">
                  <c:v>2012T1</c:v>
                </c:pt>
                <c:pt idx="17">
                  <c:v>2012T2</c:v>
                </c:pt>
                <c:pt idx="18">
                  <c:v>2012T3</c:v>
                </c:pt>
                <c:pt idx="19">
                  <c:v>2012T4</c:v>
                </c:pt>
                <c:pt idx="20">
                  <c:v>2013T1</c:v>
                </c:pt>
                <c:pt idx="21">
                  <c:v>2013T2</c:v>
                </c:pt>
                <c:pt idx="22">
                  <c:v>2013T3</c:v>
                </c:pt>
                <c:pt idx="23">
                  <c:v>2013T4</c:v>
                </c:pt>
                <c:pt idx="24">
                  <c:v>2014T1</c:v>
                </c:pt>
                <c:pt idx="25">
                  <c:v>2014T2</c:v>
                </c:pt>
                <c:pt idx="26">
                  <c:v>2014T3</c:v>
                </c:pt>
                <c:pt idx="27">
                  <c:v>2014T4</c:v>
                </c:pt>
                <c:pt idx="28">
                  <c:v>2015T1</c:v>
                </c:pt>
                <c:pt idx="29">
                  <c:v>2015T2</c:v>
                </c:pt>
                <c:pt idx="30">
                  <c:v>2015T3</c:v>
                </c:pt>
                <c:pt idx="31">
                  <c:v>2015T4</c:v>
                </c:pt>
                <c:pt idx="32">
                  <c:v>2016T1</c:v>
                </c:pt>
                <c:pt idx="33">
                  <c:v>2016T2</c:v>
                </c:pt>
                <c:pt idx="34">
                  <c:v>2016T3</c:v>
                </c:pt>
                <c:pt idx="35">
                  <c:v>2016T4</c:v>
                </c:pt>
                <c:pt idx="36">
                  <c:v>2017T1</c:v>
                </c:pt>
                <c:pt idx="37">
                  <c:v>2017T2</c:v>
                </c:pt>
                <c:pt idx="38">
                  <c:v>2017T3</c:v>
                </c:pt>
                <c:pt idx="39">
                  <c:v>2017T4</c:v>
                </c:pt>
                <c:pt idx="40">
                  <c:v>2018T1</c:v>
                </c:pt>
                <c:pt idx="41">
                  <c:v>2018T2</c:v>
                </c:pt>
                <c:pt idx="42">
                  <c:v>2018T3</c:v>
                </c:pt>
                <c:pt idx="43">
                  <c:v>2018T4</c:v>
                </c:pt>
                <c:pt idx="44">
                  <c:v>2019T1</c:v>
                </c:pt>
                <c:pt idx="45">
                  <c:v>2019T2</c:v>
                </c:pt>
                <c:pt idx="46">
                  <c:v>2019T3</c:v>
                </c:pt>
                <c:pt idx="47">
                  <c:v>2019T4</c:v>
                </c:pt>
                <c:pt idx="48">
                  <c:v>2020T1</c:v>
                </c:pt>
                <c:pt idx="49">
                  <c:v>2020T2</c:v>
                </c:pt>
                <c:pt idx="50">
                  <c:v>2020T3</c:v>
                </c:pt>
                <c:pt idx="51">
                  <c:v>2020T4</c:v>
                </c:pt>
                <c:pt idx="52">
                  <c:v>2021T1</c:v>
                </c:pt>
                <c:pt idx="53">
                  <c:v>2021T2</c:v>
                </c:pt>
                <c:pt idx="54">
                  <c:v>2021T3</c:v>
                </c:pt>
                <c:pt idx="55">
                  <c:v>2021T4</c:v>
                </c:pt>
                <c:pt idx="56">
                  <c:v>2022T1</c:v>
                </c:pt>
                <c:pt idx="57">
                  <c:v>2022T2</c:v>
                </c:pt>
                <c:pt idx="58">
                  <c:v>2022T3</c:v>
                </c:pt>
                <c:pt idx="59">
                  <c:v>2022T4</c:v>
                </c:pt>
                <c:pt idx="60">
                  <c:v>2023T1</c:v>
                </c:pt>
                <c:pt idx="61">
                  <c:v>2023T2</c:v>
                </c:pt>
                <c:pt idx="62">
                  <c:v>2023T3</c:v>
                </c:pt>
                <c:pt idx="63">
                  <c:v>2023T4</c:v>
                </c:pt>
                <c:pt idx="64">
                  <c:v>2024T1</c:v>
                </c:pt>
                <c:pt idx="65">
                  <c:v>2024T2</c:v>
                </c:pt>
              </c:strCache>
            </c:strRef>
          </c:cat>
          <c:val>
            <c:numRef>
              <c:f>'Données figure 3'!$Q$5:$Q$70</c:f>
              <c:numCache>
                <c:formatCode>0.00%</c:formatCode>
                <c:ptCount val="66"/>
                <c:pt idx="0">
                  <c:v>0.29926310579695337</c:v>
                </c:pt>
                <c:pt idx="1">
                  <c:v>0.29643489473455936</c:v>
                </c:pt>
                <c:pt idx="2">
                  <c:v>0.29161081653875498</c:v>
                </c:pt>
                <c:pt idx="3">
                  <c:v>0.30372112779906074</c:v>
                </c:pt>
                <c:pt idx="4">
                  <c:v>0.30915136464081538</c:v>
                </c:pt>
                <c:pt idx="5">
                  <c:v>0.29535947036309101</c:v>
                </c:pt>
                <c:pt idx="6">
                  <c:v>0.30104007834678376</c:v>
                </c:pt>
                <c:pt idx="7">
                  <c:v>0.29262834648241609</c:v>
                </c:pt>
                <c:pt idx="8">
                  <c:v>0.30602049582469826</c:v>
                </c:pt>
                <c:pt idx="9">
                  <c:v>0.29955998566833464</c:v>
                </c:pt>
                <c:pt idx="10">
                  <c:v>0.2973446733748602</c:v>
                </c:pt>
                <c:pt idx="11">
                  <c:v>0.29163908143161388</c:v>
                </c:pt>
                <c:pt idx="12">
                  <c:v>0.29622404958806392</c:v>
                </c:pt>
                <c:pt idx="13">
                  <c:v>0.29148461846717683</c:v>
                </c:pt>
                <c:pt idx="14">
                  <c:v>0.28889130005153879</c:v>
                </c:pt>
                <c:pt idx="15">
                  <c:v>0.28872266973532795</c:v>
                </c:pt>
                <c:pt idx="16">
                  <c:v>0.28640679583262785</c:v>
                </c:pt>
                <c:pt idx="17">
                  <c:v>0.28245131342320046</c:v>
                </c:pt>
                <c:pt idx="18">
                  <c:v>0.28211858877752305</c:v>
                </c:pt>
                <c:pt idx="19">
                  <c:v>0.26543966183981815</c:v>
                </c:pt>
                <c:pt idx="20">
                  <c:v>0.288068160206915</c:v>
                </c:pt>
                <c:pt idx="21">
                  <c:v>0.29084251835439473</c:v>
                </c:pt>
                <c:pt idx="22">
                  <c:v>0.27862386119105514</c:v>
                </c:pt>
                <c:pt idx="23">
                  <c:v>0.2825506866741187</c:v>
                </c:pt>
                <c:pt idx="24">
                  <c:v>0.27702241963253055</c:v>
                </c:pt>
                <c:pt idx="25">
                  <c:v>0.28492906540061463</c:v>
                </c:pt>
                <c:pt idx="26">
                  <c:v>0.28992877060881533</c:v>
                </c:pt>
                <c:pt idx="27">
                  <c:v>0.29742218347966454</c:v>
                </c:pt>
                <c:pt idx="28">
                  <c:v>0.29800799143096329</c:v>
                </c:pt>
                <c:pt idx="29">
                  <c:v>0.29872448329003876</c:v>
                </c:pt>
                <c:pt idx="30">
                  <c:v>0.30008766265390568</c:v>
                </c:pt>
                <c:pt idx="31">
                  <c:v>0.29923446385527019</c:v>
                </c:pt>
                <c:pt idx="32">
                  <c:v>0.29962948830873365</c:v>
                </c:pt>
                <c:pt idx="33">
                  <c:v>0.28894207410339928</c:v>
                </c:pt>
                <c:pt idx="34">
                  <c:v>0.28762745723928429</c:v>
                </c:pt>
                <c:pt idx="35">
                  <c:v>0.28660892832997681</c:v>
                </c:pt>
                <c:pt idx="36">
                  <c:v>0.28642810293879117</c:v>
                </c:pt>
                <c:pt idx="37">
                  <c:v>0.28647866001861083</c:v>
                </c:pt>
                <c:pt idx="38">
                  <c:v>0.30468596958501604</c:v>
                </c:pt>
                <c:pt idx="39">
                  <c:v>0.29058879111392089</c:v>
                </c:pt>
                <c:pt idx="40">
                  <c:v>0.28467540956816595</c:v>
                </c:pt>
                <c:pt idx="41">
                  <c:v>0.27471877855956195</c:v>
                </c:pt>
                <c:pt idx="42">
                  <c:v>0.2864231380088606</c:v>
                </c:pt>
                <c:pt idx="43">
                  <c:v>0.27730234463799536</c:v>
                </c:pt>
                <c:pt idx="44">
                  <c:v>0.2838632807173605</c:v>
                </c:pt>
                <c:pt idx="45">
                  <c:v>0.29076212323149475</c:v>
                </c:pt>
                <c:pt idx="46">
                  <c:v>0.28848330278154138</c:v>
                </c:pt>
                <c:pt idx="47">
                  <c:v>0.28763187127180734</c:v>
                </c:pt>
                <c:pt idx="48">
                  <c:v>0.28289190152196408</c:v>
                </c:pt>
                <c:pt idx="49">
                  <c:v>0.2987939567903421</c:v>
                </c:pt>
                <c:pt idx="50">
                  <c:v>0.28015583703936342</c:v>
                </c:pt>
                <c:pt idx="51">
                  <c:v>0.33339188477077114</c:v>
                </c:pt>
                <c:pt idx="52">
                  <c:v>0.34587244228295988</c:v>
                </c:pt>
                <c:pt idx="53">
                  <c:v>0.33786274649299253</c:v>
                </c:pt>
                <c:pt idx="54">
                  <c:v>0.31025783885845171</c:v>
                </c:pt>
                <c:pt idx="55">
                  <c:v>0.28816608531512111</c:v>
                </c:pt>
                <c:pt idx="56">
                  <c:v>0.29467623022820483</c:v>
                </c:pt>
                <c:pt idx="57">
                  <c:v>0.27539599608074145</c:v>
                </c:pt>
                <c:pt idx="58">
                  <c:v>0.28841627340802356</c:v>
                </c:pt>
                <c:pt idx="59">
                  <c:v>0.29039694587307696</c:v>
                </c:pt>
                <c:pt idx="60">
                  <c:v>0.30209415857386612</c:v>
                </c:pt>
                <c:pt idx="61">
                  <c:v>0.31383690110477996</c:v>
                </c:pt>
                <c:pt idx="62">
                  <c:v>0.31721072722671789</c:v>
                </c:pt>
                <c:pt idx="63">
                  <c:v>0.31829330717058402</c:v>
                </c:pt>
                <c:pt idx="64">
                  <c:v>0.30173566913335209</c:v>
                </c:pt>
                <c:pt idx="65">
                  <c:v>0.29453017707241358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4-47F4-8687-448CDF7828A2}"/>
            </c:ext>
          </c:extLst>
        </c:ser>
        <c:ser>
          <c:idx val="2"/>
          <c:order val="2"/>
          <c:tx>
            <c:strRef>
              <c:f>'Données figure 3'!$P$4</c:f>
              <c:strCache>
                <c:ptCount val="1"/>
                <c:pt idx="0">
                  <c:v>Part du profit avant redistribution (échelle de gauche)</c:v>
                </c:pt>
              </c:strCache>
            </c:strRef>
          </c:tx>
          <c:spPr>
            <a:ln w="50804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trendline>
            <c:spPr>
              <a:ln w="25400">
                <a:solidFill>
                  <a:srgbClr val="00B0F0"/>
                </a:solidFill>
                <a:prstDash val="sysDash"/>
              </a:ln>
            </c:spPr>
            <c:trendlineType val="poly"/>
            <c:order val="2"/>
            <c:dispRSqr val="0"/>
            <c:dispEq val="0"/>
          </c:trendline>
          <c:cat>
            <c:strRef>
              <c:f>'Données figure 3'!$A$5:$A$70</c:f>
              <c:strCache>
                <c:ptCount val="66"/>
                <c:pt idx="0">
                  <c:v>2008T1</c:v>
                </c:pt>
                <c:pt idx="1">
                  <c:v>2008T2</c:v>
                </c:pt>
                <c:pt idx="2">
                  <c:v>2008T3</c:v>
                </c:pt>
                <c:pt idx="3">
                  <c:v>2008T4</c:v>
                </c:pt>
                <c:pt idx="4">
                  <c:v>2009T1</c:v>
                </c:pt>
                <c:pt idx="5">
                  <c:v>2009T2</c:v>
                </c:pt>
                <c:pt idx="6">
                  <c:v>2009T3</c:v>
                </c:pt>
                <c:pt idx="7">
                  <c:v>2009T4</c:v>
                </c:pt>
                <c:pt idx="8">
                  <c:v>2010T1</c:v>
                </c:pt>
                <c:pt idx="9">
                  <c:v>2010T2</c:v>
                </c:pt>
                <c:pt idx="10">
                  <c:v>2010T3</c:v>
                </c:pt>
                <c:pt idx="11">
                  <c:v>2010T4</c:v>
                </c:pt>
                <c:pt idx="12">
                  <c:v>2011T1</c:v>
                </c:pt>
                <c:pt idx="13">
                  <c:v>2011T2</c:v>
                </c:pt>
                <c:pt idx="14">
                  <c:v>2011T3</c:v>
                </c:pt>
                <c:pt idx="15">
                  <c:v>2011T4</c:v>
                </c:pt>
                <c:pt idx="16">
                  <c:v>2012T1</c:v>
                </c:pt>
                <c:pt idx="17">
                  <c:v>2012T2</c:v>
                </c:pt>
                <c:pt idx="18">
                  <c:v>2012T3</c:v>
                </c:pt>
                <c:pt idx="19">
                  <c:v>2012T4</c:v>
                </c:pt>
                <c:pt idx="20">
                  <c:v>2013T1</c:v>
                </c:pt>
                <c:pt idx="21">
                  <c:v>2013T2</c:v>
                </c:pt>
                <c:pt idx="22">
                  <c:v>2013T3</c:v>
                </c:pt>
                <c:pt idx="23">
                  <c:v>2013T4</c:v>
                </c:pt>
                <c:pt idx="24">
                  <c:v>2014T1</c:v>
                </c:pt>
                <c:pt idx="25">
                  <c:v>2014T2</c:v>
                </c:pt>
                <c:pt idx="26">
                  <c:v>2014T3</c:v>
                </c:pt>
                <c:pt idx="27">
                  <c:v>2014T4</c:v>
                </c:pt>
                <c:pt idx="28">
                  <c:v>2015T1</c:v>
                </c:pt>
                <c:pt idx="29">
                  <c:v>2015T2</c:v>
                </c:pt>
                <c:pt idx="30">
                  <c:v>2015T3</c:v>
                </c:pt>
                <c:pt idx="31">
                  <c:v>2015T4</c:v>
                </c:pt>
                <c:pt idx="32">
                  <c:v>2016T1</c:v>
                </c:pt>
                <c:pt idx="33">
                  <c:v>2016T2</c:v>
                </c:pt>
                <c:pt idx="34">
                  <c:v>2016T3</c:v>
                </c:pt>
                <c:pt idx="35">
                  <c:v>2016T4</c:v>
                </c:pt>
                <c:pt idx="36">
                  <c:v>2017T1</c:v>
                </c:pt>
                <c:pt idx="37">
                  <c:v>2017T2</c:v>
                </c:pt>
                <c:pt idx="38">
                  <c:v>2017T3</c:v>
                </c:pt>
                <c:pt idx="39">
                  <c:v>2017T4</c:v>
                </c:pt>
                <c:pt idx="40">
                  <c:v>2018T1</c:v>
                </c:pt>
                <c:pt idx="41">
                  <c:v>2018T2</c:v>
                </c:pt>
                <c:pt idx="42">
                  <c:v>2018T3</c:v>
                </c:pt>
                <c:pt idx="43">
                  <c:v>2018T4</c:v>
                </c:pt>
                <c:pt idx="44">
                  <c:v>2019T1</c:v>
                </c:pt>
                <c:pt idx="45">
                  <c:v>2019T2</c:v>
                </c:pt>
                <c:pt idx="46">
                  <c:v>2019T3</c:v>
                </c:pt>
                <c:pt idx="47">
                  <c:v>2019T4</c:v>
                </c:pt>
                <c:pt idx="48">
                  <c:v>2020T1</c:v>
                </c:pt>
                <c:pt idx="49">
                  <c:v>2020T2</c:v>
                </c:pt>
                <c:pt idx="50">
                  <c:v>2020T3</c:v>
                </c:pt>
                <c:pt idx="51">
                  <c:v>2020T4</c:v>
                </c:pt>
                <c:pt idx="52">
                  <c:v>2021T1</c:v>
                </c:pt>
                <c:pt idx="53">
                  <c:v>2021T2</c:v>
                </c:pt>
                <c:pt idx="54">
                  <c:v>2021T3</c:v>
                </c:pt>
                <c:pt idx="55">
                  <c:v>2021T4</c:v>
                </c:pt>
                <c:pt idx="56">
                  <c:v>2022T1</c:v>
                </c:pt>
                <c:pt idx="57">
                  <c:v>2022T2</c:v>
                </c:pt>
                <c:pt idx="58">
                  <c:v>2022T3</c:v>
                </c:pt>
                <c:pt idx="59">
                  <c:v>2022T4</c:v>
                </c:pt>
                <c:pt idx="60">
                  <c:v>2023T1</c:v>
                </c:pt>
                <c:pt idx="61">
                  <c:v>2023T2</c:v>
                </c:pt>
                <c:pt idx="62">
                  <c:v>2023T3</c:v>
                </c:pt>
                <c:pt idx="63">
                  <c:v>2023T4</c:v>
                </c:pt>
                <c:pt idx="64">
                  <c:v>2024T1</c:v>
                </c:pt>
                <c:pt idx="65">
                  <c:v>2024T2</c:v>
                </c:pt>
              </c:strCache>
            </c:strRef>
          </c:cat>
          <c:val>
            <c:numRef>
              <c:f>'Données figure 3'!$P$5:$P$70</c:f>
              <c:numCache>
                <c:formatCode>0.00%</c:formatCode>
                <c:ptCount val="66"/>
                <c:pt idx="0">
                  <c:v>0.52836807001280528</c:v>
                </c:pt>
                <c:pt idx="1">
                  <c:v>0.52504170002011064</c:v>
                </c:pt>
                <c:pt idx="2">
                  <c:v>0.52185964121482431</c:v>
                </c:pt>
                <c:pt idx="3">
                  <c:v>0.51629345857310016</c:v>
                </c:pt>
                <c:pt idx="4">
                  <c:v>0.50665218346676399</c:v>
                </c:pt>
                <c:pt idx="5">
                  <c:v>0.5105658425571532</c:v>
                </c:pt>
                <c:pt idx="6">
                  <c:v>0.50951029127978809</c:v>
                </c:pt>
                <c:pt idx="7">
                  <c:v>0.51007415756031427</c:v>
                </c:pt>
                <c:pt idx="8">
                  <c:v>0.50660190300923003</c:v>
                </c:pt>
                <c:pt idx="9">
                  <c:v>0.50644321077612409</c:v>
                </c:pt>
                <c:pt idx="10">
                  <c:v>0.50713943459511257</c:v>
                </c:pt>
                <c:pt idx="11">
                  <c:v>0.5041318029177867</c:v>
                </c:pt>
                <c:pt idx="12">
                  <c:v>0.5111705524147705</c:v>
                </c:pt>
                <c:pt idx="13">
                  <c:v>0.50979072400390624</c:v>
                </c:pt>
                <c:pt idx="14">
                  <c:v>0.50985239809500937</c:v>
                </c:pt>
                <c:pt idx="15">
                  <c:v>0.51042577675489065</c:v>
                </c:pt>
                <c:pt idx="16">
                  <c:v>0.50572859759006472</c:v>
                </c:pt>
                <c:pt idx="17">
                  <c:v>0.50471110837854871</c:v>
                </c:pt>
                <c:pt idx="18">
                  <c:v>0.50547312275132672</c:v>
                </c:pt>
                <c:pt idx="19">
                  <c:v>0.5014664328542221</c:v>
                </c:pt>
                <c:pt idx="20">
                  <c:v>0.50465178197862393</c:v>
                </c:pt>
                <c:pt idx="21">
                  <c:v>0.50812475355352349</c:v>
                </c:pt>
                <c:pt idx="22">
                  <c:v>0.50277398542475826</c:v>
                </c:pt>
                <c:pt idx="23">
                  <c:v>0.50349076593614628</c:v>
                </c:pt>
                <c:pt idx="24">
                  <c:v>0.50251095363494924</c:v>
                </c:pt>
                <c:pt idx="25">
                  <c:v>0.50394455531550819</c:v>
                </c:pt>
                <c:pt idx="26">
                  <c:v>0.50836926854885833</c:v>
                </c:pt>
                <c:pt idx="27">
                  <c:v>0.50827568120620681</c:v>
                </c:pt>
                <c:pt idx="28">
                  <c:v>0.51062904186910285</c:v>
                </c:pt>
                <c:pt idx="29">
                  <c:v>0.50942337609344313</c:v>
                </c:pt>
                <c:pt idx="30">
                  <c:v>0.51136548111645419</c:v>
                </c:pt>
                <c:pt idx="31">
                  <c:v>0.50935276092352899</c:v>
                </c:pt>
                <c:pt idx="32">
                  <c:v>0.5091700752078111</c:v>
                </c:pt>
                <c:pt idx="33">
                  <c:v>0.50230156016627381</c:v>
                </c:pt>
                <c:pt idx="34">
                  <c:v>0.50033175644414474</c:v>
                </c:pt>
                <c:pt idx="35">
                  <c:v>0.5004981532746462</c:v>
                </c:pt>
                <c:pt idx="36">
                  <c:v>0.49791950237317778</c:v>
                </c:pt>
                <c:pt idx="37">
                  <c:v>0.50060763044957712</c:v>
                </c:pt>
                <c:pt idx="38">
                  <c:v>0.50205000429590174</c:v>
                </c:pt>
                <c:pt idx="39">
                  <c:v>0.50313548347625703</c:v>
                </c:pt>
                <c:pt idx="40">
                  <c:v>0.49954719396440195</c:v>
                </c:pt>
                <c:pt idx="41">
                  <c:v>0.49515358037106622</c:v>
                </c:pt>
                <c:pt idx="42">
                  <c:v>0.50013876118030587</c:v>
                </c:pt>
                <c:pt idx="43">
                  <c:v>0.50037667521344931</c:v>
                </c:pt>
                <c:pt idx="44">
                  <c:v>0.50264919582621781</c:v>
                </c:pt>
                <c:pt idx="45">
                  <c:v>0.50645568484724213</c:v>
                </c:pt>
                <c:pt idx="46">
                  <c:v>0.50361361281581252</c:v>
                </c:pt>
                <c:pt idx="47">
                  <c:v>0.49866443215893258</c:v>
                </c:pt>
                <c:pt idx="48">
                  <c:v>0.48913246347795108</c:v>
                </c:pt>
                <c:pt idx="49">
                  <c:v>0.49954522366726911</c:v>
                </c:pt>
                <c:pt idx="50">
                  <c:v>0.49235683474390796</c:v>
                </c:pt>
                <c:pt idx="51">
                  <c:v>0.50101581220234048</c:v>
                </c:pt>
                <c:pt idx="52">
                  <c:v>0.49957185411962296</c:v>
                </c:pt>
                <c:pt idx="53">
                  <c:v>0.49905574347266507</c:v>
                </c:pt>
                <c:pt idx="54">
                  <c:v>0.49599467607639208</c:v>
                </c:pt>
                <c:pt idx="55">
                  <c:v>0.49365909382464157</c:v>
                </c:pt>
                <c:pt idx="56">
                  <c:v>0.48897444130101586</c:v>
                </c:pt>
                <c:pt idx="57">
                  <c:v>0.49271651387281357</c:v>
                </c:pt>
                <c:pt idx="58">
                  <c:v>0.49708373236105186</c:v>
                </c:pt>
                <c:pt idx="59">
                  <c:v>0.49598975915898225</c:v>
                </c:pt>
                <c:pt idx="60">
                  <c:v>0.50279653004236835</c:v>
                </c:pt>
                <c:pt idx="61">
                  <c:v>0.50769076972541272</c:v>
                </c:pt>
                <c:pt idx="62">
                  <c:v>0.50703159912347295</c:v>
                </c:pt>
                <c:pt idx="63">
                  <c:v>0.50819007806168148</c:v>
                </c:pt>
                <c:pt idx="64">
                  <c:v>0.49773737351944941</c:v>
                </c:pt>
                <c:pt idx="65">
                  <c:v>0.49184795122043712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4-47F4-8687-448CDF78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43416"/>
        <c:axId val="824550304"/>
      </c:lineChart>
      <c:lineChart>
        <c:grouping val="standard"/>
        <c:varyColors val="0"/>
        <c:ser>
          <c:idx val="3"/>
          <c:order val="3"/>
          <c:tx>
            <c:strRef>
              <c:f>'Données figure 3'!$Q$4</c:f>
              <c:strCache>
                <c:ptCount val="1"/>
                <c:pt idx="0">
                  <c:v>Part du profit après redistribution (échelle de droite)</c:v>
                </c:pt>
              </c:strCache>
            </c:strRef>
          </c:tx>
          <c:spPr>
            <a:ln w="50804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trendline>
            <c:spPr>
              <a:ln w="25400">
                <a:solidFill>
                  <a:srgbClr val="FF0000"/>
                </a:solidFill>
                <a:prstDash val="sysDash"/>
              </a:ln>
            </c:spPr>
            <c:trendlineType val="poly"/>
            <c:order val="2"/>
            <c:dispRSqr val="0"/>
            <c:dispEq val="0"/>
          </c:trendline>
          <c:cat>
            <c:strRef>
              <c:f>'Données figure 3'!$A$5:$A$70</c:f>
              <c:strCache>
                <c:ptCount val="66"/>
                <c:pt idx="0">
                  <c:v>2008T1</c:v>
                </c:pt>
                <c:pt idx="1">
                  <c:v>2008T2</c:v>
                </c:pt>
                <c:pt idx="2">
                  <c:v>2008T3</c:v>
                </c:pt>
                <c:pt idx="3">
                  <c:v>2008T4</c:v>
                </c:pt>
                <c:pt idx="4">
                  <c:v>2009T1</c:v>
                </c:pt>
                <c:pt idx="5">
                  <c:v>2009T2</c:v>
                </c:pt>
                <c:pt idx="6">
                  <c:v>2009T3</c:v>
                </c:pt>
                <c:pt idx="7">
                  <c:v>2009T4</c:v>
                </c:pt>
                <c:pt idx="8">
                  <c:v>2010T1</c:v>
                </c:pt>
                <c:pt idx="9">
                  <c:v>2010T2</c:v>
                </c:pt>
                <c:pt idx="10">
                  <c:v>2010T3</c:v>
                </c:pt>
                <c:pt idx="11">
                  <c:v>2010T4</c:v>
                </c:pt>
                <c:pt idx="12">
                  <c:v>2011T1</c:v>
                </c:pt>
                <c:pt idx="13">
                  <c:v>2011T2</c:v>
                </c:pt>
                <c:pt idx="14">
                  <c:v>2011T3</c:v>
                </c:pt>
                <c:pt idx="15">
                  <c:v>2011T4</c:v>
                </c:pt>
                <c:pt idx="16">
                  <c:v>2012T1</c:v>
                </c:pt>
                <c:pt idx="17">
                  <c:v>2012T2</c:v>
                </c:pt>
                <c:pt idx="18">
                  <c:v>2012T3</c:v>
                </c:pt>
                <c:pt idx="19">
                  <c:v>2012T4</c:v>
                </c:pt>
                <c:pt idx="20">
                  <c:v>2013T1</c:v>
                </c:pt>
                <c:pt idx="21">
                  <c:v>2013T2</c:v>
                </c:pt>
                <c:pt idx="22">
                  <c:v>2013T3</c:v>
                </c:pt>
                <c:pt idx="23">
                  <c:v>2013T4</c:v>
                </c:pt>
                <c:pt idx="24">
                  <c:v>2014T1</c:v>
                </c:pt>
                <c:pt idx="25">
                  <c:v>2014T2</c:v>
                </c:pt>
                <c:pt idx="26">
                  <c:v>2014T3</c:v>
                </c:pt>
                <c:pt idx="27">
                  <c:v>2014T4</c:v>
                </c:pt>
                <c:pt idx="28">
                  <c:v>2015T1</c:v>
                </c:pt>
                <c:pt idx="29">
                  <c:v>2015T2</c:v>
                </c:pt>
                <c:pt idx="30">
                  <c:v>2015T3</c:v>
                </c:pt>
                <c:pt idx="31">
                  <c:v>2015T4</c:v>
                </c:pt>
                <c:pt idx="32">
                  <c:v>2016T1</c:v>
                </c:pt>
                <c:pt idx="33">
                  <c:v>2016T2</c:v>
                </c:pt>
                <c:pt idx="34">
                  <c:v>2016T3</c:v>
                </c:pt>
                <c:pt idx="35">
                  <c:v>2016T4</c:v>
                </c:pt>
                <c:pt idx="36">
                  <c:v>2017T1</c:v>
                </c:pt>
                <c:pt idx="37">
                  <c:v>2017T2</c:v>
                </c:pt>
                <c:pt idx="38">
                  <c:v>2017T3</c:v>
                </c:pt>
                <c:pt idx="39">
                  <c:v>2017T4</c:v>
                </c:pt>
                <c:pt idx="40">
                  <c:v>2018T1</c:v>
                </c:pt>
                <c:pt idx="41">
                  <c:v>2018T2</c:v>
                </c:pt>
                <c:pt idx="42">
                  <c:v>2018T3</c:v>
                </c:pt>
                <c:pt idx="43">
                  <c:v>2018T4</c:v>
                </c:pt>
                <c:pt idx="44">
                  <c:v>2019T1</c:v>
                </c:pt>
                <c:pt idx="45">
                  <c:v>2019T2</c:v>
                </c:pt>
                <c:pt idx="46">
                  <c:v>2019T3</c:v>
                </c:pt>
                <c:pt idx="47">
                  <c:v>2019T4</c:v>
                </c:pt>
                <c:pt idx="48">
                  <c:v>2020T1</c:v>
                </c:pt>
                <c:pt idx="49">
                  <c:v>2020T2</c:v>
                </c:pt>
                <c:pt idx="50">
                  <c:v>2020T3</c:v>
                </c:pt>
                <c:pt idx="51">
                  <c:v>2020T4</c:v>
                </c:pt>
                <c:pt idx="52">
                  <c:v>2021T1</c:v>
                </c:pt>
                <c:pt idx="53">
                  <c:v>2021T2</c:v>
                </c:pt>
                <c:pt idx="54">
                  <c:v>2021T3</c:v>
                </c:pt>
                <c:pt idx="55">
                  <c:v>2021T4</c:v>
                </c:pt>
                <c:pt idx="56">
                  <c:v>2022T1</c:v>
                </c:pt>
                <c:pt idx="57">
                  <c:v>2022T2</c:v>
                </c:pt>
                <c:pt idx="58">
                  <c:v>2022T3</c:v>
                </c:pt>
                <c:pt idx="59">
                  <c:v>2022T4</c:v>
                </c:pt>
                <c:pt idx="60">
                  <c:v>2023T1</c:v>
                </c:pt>
                <c:pt idx="61">
                  <c:v>2023T2</c:v>
                </c:pt>
                <c:pt idx="62">
                  <c:v>2023T3</c:v>
                </c:pt>
                <c:pt idx="63">
                  <c:v>2023T4</c:v>
                </c:pt>
                <c:pt idx="64">
                  <c:v>2024T1</c:v>
                </c:pt>
                <c:pt idx="65">
                  <c:v>2024T2</c:v>
                </c:pt>
              </c:strCache>
            </c:strRef>
          </c:cat>
          <c:val>
            <c:numRef>
              <c:f>'Données figure 3'!$Q$5:$Q$70</c:f>
              <c:numCache>
                <c:formatCode>0.00%</c:formatCode>
                <c:ptCount val="66"/>
                <c:pt idx="0">
                  <c:v>0.29926310579695337</c:v>
                </c:pt>
                <c:pt idx="1">
                  <c:v>0.29643489473455936</c:v>
                </c:pt>
                <c:pt idx="2">
                  <c:v>0.29161081653875498</c:v>
                </c:pt>
                <c:pt idx="3">
                  <c:v>0.30372112779906074</c:v>
                </c:pt>
                <c:pt idx="4">
                  <c:v>0.30915136464081538</c:v>
                </c:pt>
                <c:pt idx="5">
                  <c:v>0.29535947036309101</c:v>
                </c:pt>
                <c:pt idx="6">
                  <c:v>0.30104007834678376</c:v>
                </c:pt>
                <c:pt idx="7">
                  <c:v>0.29262834648241609</c:v>
                </c:pt>
                <c:pt idx="8">
                  <c:v>0.30602049582469826</c:v>
                </c:pt>
                <c:pt idx="9">
                  <c:v>0.29955998566833464</c:v>
                </c:pt>
                <c:pt idx="10">
                  <c:v>0.2973446733748602</c:v>
                </c:pt>
                <c:pt idx="11">
                  <c:v>0.29163908143161388</c:v>
                </c:pt>
                <c:pt idx="12">
                  <c:v>0.29622404958806392</c:v>
                </c:pt>
                <c:pt idx="13">
                  <c:v>0.29148461846717683</c:v>
                </c:pt>
                <c:pt idx="14">
                  <c:v>0.28889130005153879</c:v>
                </c:pt>
                <c:pt idx="15">
                  <c:v>0.28872266973532795</c:v>
                </c:pt>
                <c:pt idx="16">
                  <c:v>0.28640679583262785</c:v>
                </c:pt>
                <c:pt idx="17">
                  <c:v>0.28245131342320046</c:v>
                </c:pt>
                <c:pt idx="18">
                  <c:v>0.28211858877752305</c:v>
                </c:pt>
                <c:pt idx="19">
                  <c:v>0.26543966183981815</c:v>
                </c:pt>
                <c:pt idx="20">
                  <c:v>0.288068160206915</c:v>
                </c:pt>
                <c:pt idx="21">
                  <c:v>0.29084251835439473</c:v>
                </c:pt>
                <c:pt idx="22">
                  <c:v>0.27862386119105514</c:v>
                </c:pt>
                <c:pt idx="23">
                  <c:v>0.2825506866741187</c:v>
                </c:pt>
                <c:pt idx="24">
                  <c:v>0.27702241963253055</c:v>
                </c:pt>
                <c:pt idx="25">
                  <c:v>0.28492906540061463</c:v>
                </c:pt>
                <c:pt idx="26">
                  <c:v>0.28992877060881533</c:v>
                </c:pt>
                <c:pt idx="27">
                  <c:v>0.29742218347966454</c:v>
                </c:pt>
                <c:pt idx="28">
                  <c:v>0.29800799143096329</c:v>
                </c:pt>
                <c:pt idx="29">
                  <c:v>0.29872448329003876</c:v>
                </c:pt>
                <c:pt idx="30">
                  <c:v>0.30008766265390568</c:v>
                </c:pt>
                <c:pt idx="31">
                  <c:v>0.29923446385527019</c:v>
                </c:pt>
                <c:pt idx="32">
                  <c:v>0.29962948830873365</c:v>
                </c:pt>
                <c:pt idx="33">
                  <c:v>0.28894207410339928</c:v>
                </c:pt>
                <c:pt idx="34">
                  <c:v>0.28762745723928429</c:v>
                </c:pt>
                <c:pt idx="35">
                  <c:v>0.28660892832997681</c:v>
                </c:pt>
                <c:pt idx="36">
                  <c:v>0.28642810293879117</c:v>
                </c:pt>
                <c:pt idx="37">
                  <c:v>0.28647866001861083</c:v>
                </c:pt>
                <c:pt idx="38">
                  <c:v>0.30468596958501604</c:v>
                </c:pt>
                <c:pt idx="39">
                  <c:v>0.29058879111392089</c:v>
                </c:pt>
                <c:pt idx="40">
                  <c:v>0.28467540956816595</c:v>
                </c:pt>
                <c:pt idx="41">
                  <c:v>0.27471877855956195</c:v>
                </c:pt>
                <c:pt idx="42">
                  <c:v>0.2864231380088606</c:v>
                </c:pt>
                <c:pt idx="43">
                  <c:v>0.27730234463799536</c:v>
                </c:pt>
                <c:pt idx="44">
                  <c:v>0.2838632807173605</c:v>
                </c:pt>
                <c:pt idx="45">
                  <c:v>0.29076212323149475</c:v>
                </c:pt>
                <c:pt idx="46">
                  <c:v>0.28848330278154138</c:v>
                </c:pt>
                <c:pt idx="47">
                  <c:v>0.28763187127180734</c:v>
                </c:pt>
                <c:pt idx="48">
                  <c:v>0.28289190152196408</c:v>
                </c:pt>
                <c:pt idx="49">
                  <c:v>0.2987939567903421</c:v>
                </c:pt>
                <c:pt idx="50">
                  <c:v>0.28015583703936342</c:v>
                </c:pt>
                <c:pt idx="51">
                  <c:v>0.33339188477077114</c:v>
                </c:pt>
                <c:pt idx="52">
                  <c:v>0.34587244228295988</c:v>
                </c:pt>
                <c:pt idx="53">
                  <c:v>0.33786274649299253</c:v>
                </c:pt>
                <c:pt idx="54">
                  <c:v>0.31025783885845171</c:v>
                </c:pt>
                <c:pt idx="55">
                  <c:v>0.28816608531512111</c:v>
                </c:pt>
                <c:pt idx="56">
                  <c:v>0.29467623022820483</c:v>
                </c:pt>
                <c:pt idx="57">
                  <c:v>0.27539599608074145</c:v>
                </c:pt>
                <c:pt idx="58">
                  <c:v>0.28841627340802356</c:v>
                </c:pt>
                <c:pt idx="59">
                  <c:v>0.29039694587307696</c:v>
                </c:pt>
                <c:pt idx="60">
                  <c:v>0.30209415857386612</c:v>
                </c:pt>
                <c:pt idx="61">
                  <c:v>0.31383690110477996</c:v>
                </c:pt>
                <c:pt idx="62">
                  <c:v>0.31721072722671789</c:v>
                </c:pt>
                <c:pt idx="63">
                  <c:v>0.31829330717058402</c:v>
                </c:pt>
                <c:pt idx="64">
                  <c:v>0.30173566913335209</c:v>
                </c:pt>
                <c:pt idx="65">
                  <c:v>0.29453017707241358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14-47F4-8687-448CDF78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47352"/>
        <c:axId val="824549976"/>
      </c:lineChart>
      <c:valAx>
        <c:axId val="824550304"/>
        <c:scaling>
          <c:orientation val="minMax"/>
          <c:max val="0.52500000000000002"/>
          <c:min val="0.48500000000000004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4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4543416"/>
        <c:crosses val="autoZero"/>
        <c:crossBetween val="between"/>
      </c:valAx>
      <c:catAx>
        <c:axId val="82454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4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4550304"/>
        <c:crosses val="autoZero"/>
        <c:auto val="1"/>
        <c:lblAlgn val="ctr"/>
        <c:lblOffset val="100"/>
        <c:noMultiLvlLbl val="0"/>
      </c:catAx>
      <c:valAx>
        <c:axId val="824549976"/>
        <c:scaling>
          <c:orientation val="minMax"/>
          <c:max val="0.36000000000000004"/>
          <c:min val="0.26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fr-FR" sz="16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24547352"/>
        <c:crosses val="max"/>
        <c:crossBetween val="between"/>
      </c:valAx>
      <c:catAx>
        <c:axId val="82454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5499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33958967746857"/>
          <c:y val="0.8803027278819755"/>
          <c:w val="0.72619691951546428"/>
          <c:h val="0.10081147780431741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fr-FR" sz="18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Charges d'intérêts de la dette publique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 % du PIB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'Données figure 4'!$L$7:$BX$7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'Données figure 4'!$L$12:$BX$12</c:f>
              <c:numCache>
                <c:formatCode>0.00%</c:formatCode>
                <c:ptCount val="65"/>
                <c:pt idx="0">
                  <c:v>1.27708491177735E-2</c:v>
                </c:pt>
                <c:pt idx="1">
                  <c:v>1.1641845454447982E-2</c:v>
                </c:pt>
                <c:pt idx="2">
                  <c:v>1.1063080529809186E-2</c:v>
                </c:pt>
                <c:pt idx="3">
                  <c:v>1.118963902680354E-2</c:v>
                </c:pt>
                <c:pt idx="4">
                  <c:v>9.969413460916586E-3</c:v>
                </c:pt>
                <c:pt idx="5">
                  <c:v>8.4675257446061112E-3</c:v>
                </c:pt>
                <c:pt idx="6">
                  <c:v>8.7384417718052946E-3</c:v>
                </c:pt>
                <c:pt idx="7">
                  <c:v>7.8886880589086866E-3</c:v>
                </c:pt>
                <c:pt idx="8">
                  <c:v>1.004507231146925E-2</c:v>
                </c:pt>
                <c:pt idx="9">
                  <c:v>1.0928628940685839E-2</c:v>
                </c:pt>
                <c:pt idx="10">
                  <c:v>1.0648001838710605E-2</c:v>
                </c:pt>
                <c:pt idx="11">
                  <c:v>9.1309374343581089E-3</c:v>
                </c:pt>
                <c:pt idx="12">
                  <c:v>8.1212100301041121E-3</c:v>
                </c:pt>
                <c:pt idx="13">
                  <c:v>6.5612889751780999E-3</c:v>
                </c:pt>
                <c:pt idx="14">
                  <c:v>5.9080357383863736E-3</c:v>
                </c:pt>
                <c:pt idx="15">
                  <c:v>6.4398054262234669E-3</c:v>
                </c:pt>
                <c:pt idx="16">
                  <c:v>1.0061096081947779E-2</c:v>
                </c:pt>
                <c:pt idx="17">
                  <c:v>9.1626176471133469E-3</c:v>
                </c:pt>
                <c:pt idx="18">
                  <c:v>1.0184687957376462E-2</c:v>
                </c:pt>
                <c:pt idx="19">
                  <c:v>1.1158608798029122E-2</c:v>
                </c:pt>
                <c:pt idx="20">
                  <c:v>1.2160492544055551E-2</c:v>
                </c:pt>
                <c:pt idx="21">
                  <c:v>1.2923775361481503E-2</c:v>
                </c:pt>
                <c:pt idx="22">
                  <c:v>1.7765067278292312E-2</c:v>
                </c:pt>
                <c:pt idx="23">
                  <c:v>1.8319698479484191E-2</c:v>
                </c:pt>
                <c:pt idx="24">
                  <c:v>2.3092343711675366E-2</c:v>
                </c:pt>
                <c:pt idx="25">
                  <c:v>2.4318733087072386E-2</c:v>
                </c:pt>
                <c:pt idx="26">
                  <c:v>2.6368383607265528E-2</c:v>
                </c:pt>
                <c:pt idx="27">
                  <c:v>2.6681701819880003E-2</c:v>
                </c:pt>
                <c:pt idx="28">
                  <c:v>2.5805154126861858E-2</c:v>
                </c:pt>
                <c:pt idx="29">
                  <c:v>2.4766197431053221E-2</c:v>
                </c:pt>
                <c:pt idx="30">
                  <c:v>2.5539509962498107E-2</c:v>
                </c:pt>
                <c:pt idx="31">
                  <c:v>2.7749807753980268E-2</c:v>
                </c:pt>
                <c:pt idx="32">
                  <c:v>2.9099685731779505E-2</c:v>
                </c:pt>
                <c:pt idx="33">
                  <c:v>3.09103835444231E-2</c:v>
                </c:pt>
                <c:pt idx="34">
                  <c:v>3.3350733751918549E-2</c:v>
                </c:pt>
                <c:pt idx="35">
                  <c:v>3.4662466013345376E-2</c:v>
                </c:pt>
                <c:pt idx="36">
                  <c:v>3.6007178763199019E-2</c:v>
                </c:pt>
                <c:pt idx="37">
                  <c:v>3.7604802731605325E-2</c:v>
                </c:pt>
                <c:pt idx="38">
                  <c:v>3.6513316748201782E-2</c:v>
                </c:pt>
                <c:pt idx="39">
                  <c:v>3.4911524591225727E-2</c:v>
                </c:pt>
                <c:pt idx="40">
                  <c:v>3.2584213287765888E-2</c:v>
                </c:pt>
                <c:pt idx="41">
                  <c:v>3.1399020561210925E-2</c:v>
                </c:pt>
                <c:pt idx="42">
                  <c:v>3.1280511249511381E-2</c:v>
                </c:pt>
                <c:pt idx="43">
                  <c:v>3.1091905725189103E-2</c:v>
                </c:pt>
                <c:pt idx="44">
                  <c:v>2.9448143415992275E-2</c:v>
                </c:pt>
                <c:pt idx="45">
                  <c:v>2.8599304159753536E-2</c:v>
                </c:pt>
                <c:pt idx="46">
                  <c:v>2.816512856036758E-2</c:v>
                </c:pt>
                <c:pt idx="47">
                  <c:v>2.6784692783526597E-2</c:v>
                </c:pt>
                <c:pt idx="48">
                  <c:v>2.7165665837391165E-2</c:v>
                </c:pt>
                <c:pt idx="49">
                  <c:v>2.8586185213997771E-2</c:v>
                </c:pt>
                <c:pt idx="50">
                  <c:v>2.6305063816734465E-2</c:v>
                </c:pt>
                <c:pt idx="51">
                  <c:v>2.7037058876191584E-2</c:v>
                </c:pt>
                <c:pt idx="52">
                  <c:v>2.8333314097665662E-2</c:v>
                </c:pt>
                <c:pt idx="53">
                  <c:v>2.7546792305864896E-2</c:v>
                </c:pt>
                <c:pt idx="54">
                  <c:v>2.4800788963379145E-2</c:v>
                </c:pt>
                <c:pt idx="55">
                  <c:v>2.3790877337586537E-2</c:v>
                </c:pt>
                <c:pt idx="56">
                  <c:v>2.2049497919870684E-2</c:v>
                </c:pt>
                <c:pt idx="57">
                  <c:v>2.0801057720087716E-2</c:v>
                </c:pt>
                <c:pt idx="58">
                  <c:v>1.9488885994360907E-2</c:v>
                </c:pt>
                <c:pt idx="59">
                  <c:v>1.9064281731884365E-2</c:v>
                </c:pt>
                <c:pt idx="60">
                  <c:v>1.633454852605461E-2</c:v>
                </c:pt>
                <c:pt idx="61">
                  <c:v>1.4102288588391666E-2</c:v>
                </c:pt>
                <c:pt idx="62">
                  <c:v>1.4994962526050074E-2</c:v>
                </c:pt>
                <c:pt idx="63">
                  <c:v>1.9856219414144952E-2</c:v>
                </c:pt>
                <c:pt idx="64">
                  <c:v>1.7762163472886332E-2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BC-432F-B309-7D7054D39435}"/>
            </c:ext>
          </c:extLst>
        </c:ser>
        <c:ser>
          <c:idx val="1"/>
          <c:order val="1"/>
          <c:tx>
            <c:v>En % des dépenses publiques</c:v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'Données figure 4'!$L$7:$BX$7</c:f>
              <c:numCache>
                <c:formatCode>General</c:formatCode>
                <c:ptCount val="65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2018</c:v>
                </c:pt>
                <c:pt idx="60">
                  <c:v>2019</c:v>
                </c:pt>
                <c:pt idx="61">
                  <c:v>2020</c:v>
                </c:pt>
                <c:pt idx="62">
                  <c:v>2021</c:v>
                </c:pt>
                <c:pt idx="63">
                  <c:v>2022</c:v>
                </c:pt>
                <c:pt idx="64">
                  <c:v>2023</c:v>
                </c:pt>
              </c:numCache>
            </c:numRef>
          </c:cat>
          <c:val>
            <c:numRef>
              <c:f>'Données figure 4'!$L$13:$BX$13</c:f>
              <c:numCache>
                <c:formatCode>0.00%</c:formatCode>
                <c:ptCount val="65"/>
                <c:pt idx="0">
                  <c:v>3.4971220448115514E-2</c:v>
                </c:pt>
                <c:pt idx="1">
                  <c:v>3.2522419442763774E-2</c:v>
                </c:pt>
                <c:pt idx="2">
                  <c:v>2.9748795046123402E-2</c:v>
                </c:pt>
                <c:pt idx="3">
                  <c:v>2.913773827105964E-2</c:v>
                </c:pt>
                <c:pt idx="4">
                  <c:v>2.5404379843714828E-2</c:v>
                </c:pt>
                <c:pt idx="5">
                  <c:v>2.1339736926991863E-2</c:v>
                </c:pt>
                <c:pt idx="6">
                  <c:v>2.1634270666301639E-2</c:v>
                </c:pt>
                <c:pt idx="7">
                  <c:v>1.9435967620696163E-2</c:v>
                </c:pt>
                <c:pt idx="8">
                  <c:v>2.4327572065799975E-2</c:v>
                </c:pt>
                <c:pt idx="9">
                  <c:v>2.5158024808706811E-2</c:v>
                </c:pt>
                <c:pt idx="10">
                  <c:v>2.5175763339333624E-2</c:v>
                </c:pt>
                <c:pt idx="11">
                  <c:v>2.1998462483436929E-2</c:v>
                </c:pt>
                <c:pt idx="12">
                  <c:v>1.9737428264458477E-2</c:v>
                </c:pt>
                <c:pt idx="13">
                  <c:v>1.5999635335946762E-2</c:v>
                </c:pt>
                <c:pt idx="14">
                  <c:v>1.4439510326600116E-2</c:v>
                </c:pt>
                <c:pt idx="15">
                  <c:v>1.5576978276241082E-2</c:v>
                </c:pt>
                <c:pt idx="16">
                  <c:v>2.1779948471761412E-2</c:v>
                </c:pt>
                <c:pt idx="17">
                  <c:v>1.9608092057187429E-2</c:v>
                </c:pt>
                <c:pt idx="18">
                  <c:v>2.2203602848764138E-2</c:v>
                </c:pt>
                <c:pt idx="19">
                  <c:v>2.3854231435217414E-2</c:v>
                </c:pt>
                <c:pt idx="20">
                  <c:v>2.5841580531656097E-2</c:v>
                </c:pt>
                <c:pt idx="21">
                  <c:v>2.6898972663278807E-2</c:v>
                </c:pt>
                <c:pt idx="22">
                  <c:v>3.5065708606002964E-2</c:v>
                </c:pt>
                <c:pt idx="23">
                  <c:v>3.5204081294134895E-2</c:v>
                </c:pt>
                <c:pt idx="24">
                  <c:v>4.39198733204023E-2</c:v>
                </c:pt>
                <c:pt idx="25">
                  <c:v>4.5394927328354685E-2</c:v>
                </c:pt>
                <c:pt idx="26">
                  <c:v>4.8665181003903248E-2</c:v>
                </c:pt>
                <c:pt idx="27">
                  <c:v>4.9964562742261819E-2</c:v>
                </c:pt>
                <c:pt idx="28">
                  <c:v>4.8877068808503309E-2</c:v>
                </c:pt>
                <c:pt idx="29">
                  <c:v>4.7598628595357122E-2</c:v>
                </c:pt>
                <c:pt idx="30">
                  <c:v>5.0194772156326513E-2</c:v>
                </c:pt>
                <c:pt idx="31">
                  <c:v>5.3765552193699329E-2</c:v>
                </c:pt>
                <c:pt idx="32">
                  <c:v>5.5194038572295379E-2</c:v>
                </c:pt>
                <c:pt idx="33">
                  <c:v>5.7232139628807605E-2</c:v>
                </c:pt>
                <c:pt idx="34">
                  <c:v>5.8987065851800823E-2</c:v>
                </c:pt>
                <c:pt idx="35">
                  <c:v>6.2031589993460839E-2</c:v>
                </c:pt>
                <c:pt idx="36">
                  <c:v>6.423795038702447E-2</c:v>
                </c:pt>
                <c:pt idx="37">
                  <c:v>6.7130454451425028E-2</c:v>
                </c:pt>
                <c:pt idx="38">
                  <c:v>6.5708946960894396E-2</c:v>
                </c:pt>
                <c:pt idx="39">
                  <c:v>6.4677251542934036E-2</c:v>
                </c:pt>
                <c:pt idx="40">
                  <c:v>6.0727314988598548E-2</c:v>
                </c:pt>
                <c:pt idx="41">
                  <c:v>5.9672506060821411E-2</c:v>
                </c:pt>
                <c:pt idx="42">
                  <c:v>5.9217871841723405E-2</c:v>
                </c:pt>
                <c:pt idx="43">
                  <c:v>5.765817568969557E-2</c:v>
                </c:pt>
                <c:pt idx="44">
                  <c:v>5.4178816256468684E-2</c:v>
                </c:pt>
                <c:pt idx="45">
                  <c:v>5.2961197781782071E-2</c:v>
                </c:pt>
                <c:pt idx="46">
                  <c:v>5.1904710856383852E-2</c:v>
                </c:pt>
                <c:pt idx="47">
                  <c:v>4.9831754549903608E-2</c:v>
                </c:pt>
                <c:pt idx="48">
                  <c:v>5.0653640051127317E-2</c:v>
                </c:pt>
                <c:pt idx="49">
                  <c:v>5.2661933373788043E-2</c:v>
                </c:pt>
                <c:pt idx="50">
                  <c:v>4.5360835027603609E-2</c:v>
                </c:pt>
                <c:pt idx="51">
                  <c:v>4.6848775714611372E-2</c:v>
                </c:pt>
                <c:pt idx="52">
                  <c:v>4.9695557056121324E-2</c:v>
                </c:pt>
                <c:pt idx="53">
                  <c:v>4.7582987297025835E-2</c:v>
                </c:pt>
                <c:pt idx="54">
                  <c:v>4.2327902638032301E-2</c:v>
                </c:pt>
                <c:pt idx="55">
                  <c:v>4.0742044760971499E-2</c:v>
                </c:pt>
                <c:pt idx="56">
                  <c:v>3.8280363890506035E-2</c:v>
                </c:pt>
                <c:pt idx="57">
                  <c:v>3.6250548745549324E-2</c:v>
                </c:pt>
                <c:pt idx="58">
                  <c:v>3.3798087335632526E-2</c:v>
                </c:pt>
                <c:pt idx="59">
                  <c:v>3.3822088102098143E-2</c:v>
                </c:pt>
                <c:pt idx="60">
                  <c:v>2.9512952708927138E-2</c:v>
                </c:pt>
                <c:pt idx="61">
                  <c:v>2.2856531621126754E-2</c:v>
                </c:pt>
                <c:pt idx="62">
                  <c:v>2.5216771004303872E-2</c:v>
                </c:pt>
                <c:pt idx="63">
                  <c:v>3.400105407530106E-2</c:v>
                </c:pt>
                <c:pt idx="64">
                  <c:v>3.1140712159872002E-2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C-432F-B309-7D7054D39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193391"/>
        <c:axId val="428291743"/>
      </c:lineChart>
      <c:catAx>
        <c:axId val="494193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291743"/>
        <c:crosses val="autoZero"/>
        <c:auto val="1"/>
        <c:lblAlgn val="ctr"/>
        <c:lblOffset val="100"/>
        <c:noMultiLvlLbl val="0"/>
      </c:catAx>
      <c:valAx>
        <c:axId val="428291743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193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Variation du solde structurel primaire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[1]annual!$A$3:$A$40</c:f>
              <c:strCache>
                <c:ptCount val="38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strCache>
            </c:strRef>
          </c:cat>
          <c:val>
            <c:numRef>
              <c:f>[1]annual!$H$3:$H$40</c:f>
              <c:numCache>
                <c:formatCode>General</c:formatCode>
                <c:ptCount val="38"/>
                <c:pt idx="0">
                  <c:v>-0.2734447082</c:v>
                </c:pt>
                <c:pt idx="1">
                  <c:v>0.739575592</c:v>
                </c:pt>
                <c:pt idx="2">
                  <c:v>-1.4564186192999999</c:v>
                </c:pt>
                <c:pt idx="3">
                  <c:v>-0.14000155900000011</c:v>
                </c:pt>
                <c:pt idx="4">
                  <c:v>-0.17458809029999989</c:v>
                </c:pt>
                <c:pt idx="5">
                  <c:v>-0.21727807170000002</c:v>
                </c:pt>
                <c:pt idx="6">
                  <c:v>-0.8829611839</c:v>
                </c:pt>
                <c:pt idx="7">
                  <c:v>0.33215572579999986</c:v>
                </c:pt>
                <c:pt idx="8">
                  <c:v>0.65520979140000013</c:v>
                </c:pt>
                <c:pt idx="9">
                  <c:v>0.64407480829999997</c:v>
                </c:pt>
                <c:pt idx="10">
                  <c:v>1.1823156656</c:v>
                </c:pt>
                <c:pt idx="11">
                  <c:v>6.5092037400000025E-2</c:v>
                </c:pt>
                <c:pt idx="12">
                  <c:v>0.38413750810000002</c:v>
                </c:pt>
                <c:pt idx="13">
                  <c:v>0.15601955519999999</c:v>
                </c:pt>
                <c:pt idx="14">
                  <c:v>-1.1400241918</c:v>
                </c:pt>
                <c:pt idx="15">
                  <c:v>0.35237176380000002</c:v>
                </c:pt>
                <c:pt idx="16">
                  <c:v>-1.2240890800999999</c:v>
                </c:pt>
                <c:pt idx="17">
                  <c:v>-0.59950157500000012</c:v>
                </c:pt>
                <c:pt idx="18">
                  <c:v>0.15966649920000009</c:v>
                </c:pt>
                <c:pt idx="19">
                  <c:v>-3.9587335000000001E-2</c:v>
                </c:pt>
                <c:pt idx="20">
                  <c:v>0.35922030059999988</c:v>
                </c:pt>
                <c:pt idx="21">
                  <c:v>-0.73692648869999999</c:v>
                </c:pt>
                <c:pt idx="22">
                  <c:v>0.59844777540000016</c:v>
                </c:pt>
                <c:pt idx="23">
                  <c:v>-1.8648675455000001</c:v>
                </c:pt>
                <c:pt idx="24">
                  <c:v>-0.37372001479999994</c:v>
                </c:pt>
                <c:pt idx="25">
                  <c:v>1.1194512206999998</c:v>
                </c:pt>
                <c:pt idx="26">
                  <c:v>0.41541116560000013</c:v>
                </c:pt>
                <c:pt idx="27">
                  <c:v>-3.6973758399999834E-2</c:v>
                </c:pt>
                <c:pt idx="28">
                  <c:v>2.8627284599999747E-2</c:v>
                </c:pt>
                <c:pt idx="29">
                  <c:v>0.15181191890000023</c:v>
                </c:pt>
                <c:pt idx="30">
                  <c:v>0.20045925909999984</c:v>
                </c:pt>
                <c:pt idx="31">
                  <c:v>-0.7017435527</c:v>
                </c:pt>
                <c:pt idx="32">
                  <c:v>0.77586650290000003</c:v>
                </c:pt>
                <c:pt idx="33">
                  <c:v>2.2903352499999974E-2</c:v>
                </c:pt>
                <c:pt idx="34">
                  <c:v>-1.1780540543999998</c:v>
                </c:pt>
                <c:pt idx="35">
                  <c:v>-1.4137226760999999</c:v>
                </c:pt>
                <c:pt idx="36">
                  <c:v>1.6972673464999999</c:v>
                </c:pt>
                <c:pt idx="37">
                  <c:v>-0.75986892010000018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F-B943-8E67-66A056842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812384"/>
        <c:axId val="811819104"/>
      </c:lineChart>
      <c:catAx>
        <c:axId val="8118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11819104"/>
        <c:crosses val="autoZero"/>
        <c:auto val="1"/>
        <c:lblAlgn val="ctr"/>
        <c:lblOffset val="100"/>
        <c:noMultiLvlLbl val="0"/>
      </c:catAx>
      <c:valAx>
        <c:axId val="8118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118123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0AF13E-4E9A-4F0D-BE03-A14503BE3F52}">
  <sheetPr/>
  <sheetViews>
    <sheetView zoomScale="14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D91224-FA12-42F2-90EC-82BA6C8B7500}">
  <sheetPr/>
  <sheetViews>
    <sheetView zoomScale="14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2965B5A-EF29-4BFA-83D6-1E189254FDB4}">
  <sheetPr/>
  <sheetViews>
    <sheetView zoomScale="14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41A05EB-A2CB-614D-8B14-3EF061FEBB2D}">
  <sheetPr/>
  <sheetViews>
    <sheetView tabSelected="1" zoomScale="1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5971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4FCEDBF-AE0E-4619-869C-03DB92CD95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5971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1B8AD1A-C2BB-4007-9F58-CEC3D27B1E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5971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9DE999-D5B1-41CB-9335-86729EFBFB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0.07661</cdr:y>
    </cdr:from>
    <cdr:to>
      <cdr:x>0.76006</cdr:x>
      <cdr:y>0.75666</cdr:y>
    </cdr:to>
    <cdr:grpSp>
      <cdr:nvGrpSpPr>
        <cdr:cNvPr id="2" name="Graphique 1">
          <a:extLst xmlns:a="http://schemas.openxmlformats.org/drawingml/2006/main">
            <a:ext uri="{FF2B5EF4-FFF2-40B4-BE49-F238E27FC236}">
              <a16:creationId xmlns:a16="http://schemas.microsoft.com/office/drawing/2014/main" id="{15A8ACF0-E7C9-46AC-BC21-47ACF58AA811}"/>
            </a:ext>
          </a:extLst>
        </cdr:cNvPr>
        <cdr:cNvGrpSpPr/>
      </cdr:nvGrpSpPr>
      <cdr:grpSpPr>
        <a:xfrm xmlns:a="http://schemas.openxmlformats.org/drawingml/2006/main">
          <a:off x="0" y="464235"/>
          <a:ext cx="7067201" cy="4120908"/>
          <a:chOff x="0" y="404375"/>
          <a:chExt cx="7053691" cy="4115767"/>
        </a:xfrm>
      </cdr:grpSpPr>
      <cdr:sp macro="" textlink="">
        <cdr:nvSpPr>
          <cdr:cNvPr id="3" name="ZoneTexte 17"/>
          <cdr:cNvSpPr txBox="1"/>
        </cdr:nvSpPr>
        <cdr:spPr>
          <a:xfrm xmlns:a="http://schemas.openxmlformats.org/drawingml/2006/main">
            <a:off x="0" y="468859"/>
            <a:ext cx="1332591" cy="68589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sp macro="" textlink="">
        <cdr:nvSpPr>
          <cdr:cNvPr id="4" name="ZoneTexte 18"/>
          <cdr:cNvSpPr txBox="1"/>
        </cdr:nvSpPr>
        <cdr:spPr>
          <a:xfrm xmlns:a="http://schemas.openxmlformats.org/drawingml/2006/main">
            <a:off x="1132046" y="404375"/>
            <a:ext cx="1272808" cy="6574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sp macro="" textlink="">
        <cdr:nvSpPr>
          <cdr:cNvPr id="7" name="ZoneTexte 1"/>
          <cdr:cNvSpPr txBox="1"/>
        </cdr:nvSpPr>
        <cdr:spPr>
          <a:xfrm xmlns:a="http://schemas.openxmlformats.org/drawingml/2006/main">
            <a:off x="6168625" y="505989"/>
            <a:ext cx="885066" cy="65748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Aides Covid</a:t>
            </a:r>
          </a:p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sp macro="" textlink="">
        <cdr:nvSpPr>
          <cdr:cNvPr id="8" name="ZoneTexte 1"/>
          <cdr:cNvSpPr txBox="1"/>
        </cdr:nvSpPr>
        <cdr:spPr>
          <a:xfrm xmlns:a="http://schemas.openxmlformats.org/drawingml/2006/main">
            <a:off x="0" y="468859"/>
            <a:ext cx="1332591" cy="68589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sp macro="" textlink="">
        <cdr:nvSpPr>
          <cdr:cNvPr id="9" name="ZoneTexte 2"/>
          <cdr:cNvSpPr txBox="1"/>
        </cdr:nvSpPr>
        <cdr:spPr>
          <a:xfrm xmlns:a="http://schemas.openxmlformats.org/drawingml/2006/main">
            <a:off x="1132037" y="404403"/>
            <a:ext cx="1272826" cy="65744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sp macro="" textlink="">
        <cdr:nvSpPr>
          <cdr:cNvPr id="10" name="ZoneTexte 3"/>
          <cdr:cNvSpPr txBox="1"/>
        </cdr:nvSpPr>
        <cdr:spPr>
          <a:xfrm xmlns:a="http://schemas.openxmlformats.org/drawingml/2006/main">
            <a:off x="3651163" y="3862698"/>
            <a:ext cx="885084" cy="65744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cap="flat">
            <a:noFill/>
          </a:ln>
        </cdr:spPr>
        <cdr:txBody>
          <a:bodyPr xmlns:a="http://schemas.openxmlformats.org/drawingml/2006/main" vert="horz" wrap="square" lIns="91440" tIns="45720" rIns="91440" bIns="45720" anchor="t" anchorCtr="0" compatLnSpc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fr-FR" sz="1600" b="1" i="1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Impact</a:t>
            </a:r>
            <a:r>
              <a:rPr lang="fr-F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du CICE</a:t>
            </a:r>
          </a:p>
          <a:p xmlns:a="http://schemas.openxmlformats.org/drawingml/2006/main"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fr-F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cdr:txBody>
      </cdr:sp>
      <cdr:cxnSp macro="">
        <cdr:nvCxnSpPr>
          <cdr:cNvPr id="11" name="Connecteur droit avec flèche 10">
            <a:extLst xmlns:a="http://schemas.openxmlformats.org/drawingml/2006/main">
              <a:ext uri="{FF2B5EF4-FFF2-40B4-BE49-F238E27FC236}">
                <a16:creationId xmlns:a16="http://schemas.microsoft.com/office/drawing/2014/main" id="{E0F34F10-3070-4BC6-8AFD-590A2CF11427}"/>
              </a:ext>
            </a:extLst>
          </cdr:cNvPr>
          <cdr:cNvCxnSpPr/>
        </cdr:nvCxnSpPr>
        <cdr:spPr>
          <a:xfrm xmlns:a="http://schemas.openxmlformats.org/drawingml/2006/main" flipH="1" flipV="1">
            <a:off x="3304995" y="3909870"/>
            <a:ext cx="311929" cy="370890"/>
          </a:xfrm>
          <a:prstGeom xmlns:a="http://schemas.openxmlformats.org/drawingml/2006/main" prst="straightConnector1">
            <a:avLst/>
          </a:prstGeom>
          <a:noFill xmlns:a="http://schemas.openxmlformats.org/drawingml/2006/main"/>
          <a:ln xmlns:a="http://schemas.openxmlformats.org/drawingml/2006/main" w="6345" cap="flat">
            <a:solidFill>
              <a:srgbClr val="000000"/>
            </a:solidFill>
            <a:prstDash val="solid"/>
            <a:miter/>
            <a:tailEnd type="arrow"/>
          </a:ln>
        </cdr:spPr>
      </cdr:cxnSp>
      <cdr:cxnSp macro="">
        <cdr:nvCxnSpPr>
          <cdr:cNvPr id="14" name="Connecteur droit avec flèche 13">
            <a:extLst xmlns:a="http://schemas.openxmlformats.org/drawingml/2006/main">
              <a:ext uri="{FF2B5EF4-FFF2-40B4-BE49-F238E27FC236}">
                <a16:creationId xmlns:a16="http://schemas.microsoft.com/office/drawing/2014/main" id="{8EB9E228-572D-41A3-9129-4BAAA98707A7}"/>
              </a:ext>
            </a:extLst>
          </cdr:cNvPr>
          <cdr:cNvCxnSpPr/>
        </cdr:nvCxnSpPr>
        <cdr:spPr>
          <a:xfrm xmlns:a="http://schemas.openxmlformats.org/drawingml/2006/main">
            <a:off x="6463188" y="1140011"/>
            <a:ext cx="407117" cy="941323"/>
          </a:xfrm>
          <a:prstGeom xmlns:a="http://schemas.openxmlformats.org/drawingml/2006/main" prst="straightConnector1">
            <a:avLst/>
          </a:prstGeom>
          <a:noFill xmlns:a="http://schemas.openxmlformats.org/drawingml/2006/main"/>
          <a:ln xmlns:a="http://schemas.openxmlformats.org/drawingml/2006/main" w="6345" cap="flat">
            <a:solidFill>
              <a:srgbClr val="000000"/>
            </a:solidFill>
            <a:prstDash val="solid"/>
            <a:miter/>
            <a:tailEnd type="arrow"/>
          </a:ln>
        </cdr:spPr>
      </cdr:cxn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5971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FAA1BCB-3018-4263-A779-A7D5571BA6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7286" cy="605971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3EFA0D4-180F-3414-4C65-1C5B2A4ADE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0.06149</cdr:x>
      <cdr:y>0.84081</cdr:y>
    </cdr:from>
    <cdr:to>
      <cdr:x>0.31625</cdr:x>
      <cdr:y>0.87892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5518C672-98B0-973D-1A21-93AC0D9C45E0}"/>
            </a:ext>
          </a:extLst>
        </cdr:cNvPr>
        <cdr:cNvSpPr txBox="1"/>
      </cdr:nvSpPr>
      <cdr:spPr>
        <a:xfrm xmlns:a="http://schemas.openxmlformats.org/drawingml/2006/main">
          <a:off x="571500" y="5102679"/>
          <a:ext cx="2367643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/>
            <a:t>Source:</a:t>
          </a:r>
          <a:r>
            <a:rPr lang="fr-FR" sz="1400" baseline="0"/>
            <a:t> OCDE</a:t>
          </a:r>
          <a:endParaRPr lang="fr-FR" sz="14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ash/Downloads/calculs%20PLF%202025_ILB.xlsx" TargetMode="External"/><Relationship Id="rId1" Type="http://schemas.openxmlformats.org/officeDocument/2006/relationships/externalLinkPath" Target="calculs%20PLF%202025_IL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ual"/>
    </sheetNames>
    <sheetDataSet>
      <sheetData sheetId="0">
        <row r="3">
          <cell r="A3" t="str">
            <v>1986</v>
          </cell>
          <cell r="H3">
            <v>-0.2734447082</v>
          </cell>
        </row>
        <row r="4">
          <cell r="A4" t="str">
            <v>1987</v>
          </cell>
          <cell r="H4">
            <v>0.739575592</v>
          </cell>
        </row>
        <row r="5">
          <cell r="A5" t="str">
            <v>1988</v>
          </cell>
          <cell r="H5">
            <v>-1.4564186192999999</v>
          </cell>
        </row>
        <row r="6">
          <cell r="A6" t="str">
            <v>1989</v>
          </cell>
          <cell r="H6">
            <v>-0.14000155900000011</v>
          </cell>
        </row>
        <row r="7">
          <cell r="A7" t="str">
            <v>1990</v>
          </cell>
          <cell r="H7">
            <v>-0.17458809029999989</v>
          </cell>
        </row>
        <row r="8">
          <cell r="A8" t="str">
            <v>1991</v>
          </cell>
          <cell r="H8">
            <v>-0.21727807170000002</v>
          </cell>
        </row>
        <row r="9">
          <cell r="A9" t="str">
            <v>1992</v>
          </cell>
          <cell r="H9">
            <v>-0.8829611839</v>
          </cell>
        </row>
        <row r="10">
          <cell r="A10" t="str">
            <v>1993</v>
          </cell>
          <cell r="H10">
            <v>0.33215572579999986</v>
          </cell>
        </row>
        <row r="11">
          <cell r="A11" t="str">
            <v>1994</v>
          </cell>
          <cell r="H11">
            <v>0.65520979140000013</v>
          </cell>
        </row>
        <row r="12">
          <cell r="A12" t="str">
            <v>1995</v>
          </cell>
          <cell r="H12">
            <v>0.64407480829999997</v>
          </cell>
        </row>
        <row r="13">
          <cell r="A13" t="str">
            <v>1996</v>
          </cell>
          <cell r="H13">
            <v>1.1823156656</v>
          </cell>
        </row>
        <row r="14">
          <cell r="A14" t="str">
            <v>1997</v>
          </cell>
          <cell r="H14">
            <v>6.5092037400000025E-2</v>
          </cell>
        </row>
        <row r="15">
          <cell r="A15" t="str">
            <v>1998</v>
          </cell>
          <cell r="H15">
            <v>0.38413750810000002</v>
          </cell>
        </row>
        <row r="16">
          <cell r="A16" t="str">
            <v>1999</v>
          </cell>
          <cell r="H16">
            <v>0.15601955519999999</v>
          </cell>
        </row>
        <row r="17">
          <cell r="A17" t="str">
            <v>2000</v>
          </cell>
          <cell r="H17">
            <v>-1.1400241918</v>
          </cell>
        </row>
        <row r="18">
          <cell r="A18" t="str">
            <v>2001</v>
          </cell>
          <cell r="H18">
            <v>0.35237176380000002</v>
          </cell>
        </row>
        <row r="19">
          <cell r="A19" t="str">
            <v>2002</v>
          </cell>
          <cell r="H19">
            <v>-1.2240890800999999</v>
          </cell>
        </row>
        <row r="20">
          <cell r="A20" t="str">
            <v>2003</v>
          </cell>
          <cell r="H20">
            <v>-0.59950157500000012</v>
          </cell>
        </row>
        <row r="21">
          <cell r="A21" t="str">
            <v>2004</v>
          </cell>
          <cell r="H21">
            <v>0.15966649920000009</v>
          </cell>
        </row>
        <row r="22">
          <cell r="A22" t="str">
            <v>2005</v>
          </cell>
          <cell r="H22">
            <v>-3.9587335000000001E-2</v>
          </cell>
        </row>
        <row r="23">
          <cell r="A23" t="str">
            <v>2006</v>
          </cell>
          <cell r="H23">
            <v>0.35922030059999988</v>
          </cell>
        </row>
        <row r="24">
          <cell r="A24" t="str">
            <v>2007</v>
          </cell>
          <cell r="H24">
            <v>-0.73692648869999999</v>
          </cell>
        </row>
        <row r="25">
          <cell r="A25" t="str">
            <v>2008</v>
          </cell>
          <cell r="H25">
            <v>0.59844777540000016</v>
          </cell>
        </row>
        <row r="26">
          <cell r="A26" t="str">
            <v>2009</v>
          </cell>
          <cell r="H26">
            <v>-1.8648675455000001</v>
          </cell>
        </row>
        <row r="27">
          <cell r="A27" t="str">
            <v>2010</v>
          </cell>
          <cell r="H27">
            <v>-0.37372001479999994</v>
          </cell>
        </row>
        <row r="28">
          <cell r="A28" t="str">
            <v>2011</v>
          </cell>
          <cell r="H28">
            <v>1.1194512206999998</v>
          </cell>
        </row>
        <row r="29">
          <cell r="A29" t="str">
            <v>2012</v>
          </cell>
          <cell r="H29">
            <v>0.41541116560000013</v>
          </cell>
        </row>
        <row r="30">
          <cell r="A30" t="str">
            <v>2013</v>
          </cell>
          <cell r="H30">
            <v>-3.6973758399999834E-2</v>
          </cell>
        </row>
        <row r="31">
          <cell r="A31" t="str">
            <v>2014</v>
          </cell>
          <cell r="H31">
            <v>2.8627284599999747E-2</v>
          </cell>
        </row>
        <row r="32">
          <cell r="A32" t="str">
            <v>2015</v>
          </cell>
          <cell r="H32">
            <v>0.15181191890000023</v>
          </cell>
        </row>
        <row r="33">
          <cell r="A33" t="str">
            <v>2016</v>
          </cell>
          <cell r="H33">
            <v>0.20045925909999984</v>
          </cell>
        </row>
        <row r="34">
          <cell r="A34" t="str">
            <v>2017</v>
          </cell>
          <cell r="H34">
            <v>-0.7017435527</v>
          </cell>
        </row>
        <row r="35">
          <cell r="A35" t="str">
            <v>2018</v>
          </cell>
          <cell r="H35">
            <v>0.77586650290000003</v>
          </cell>
        </row>
        <row r="36">
          <cell r="A36" t="str">
            <v>2019</v>
          </cell>
          <cell r="H36">
            <v>2.2903352499999974E-2</v>
          </cell>
        </row>
        <row r="37">
          <cell r="A37" t="str">
            <v>2020</v>
          </cell>
          <cell r="H37">
            <v>-1.1780540543999998</v>
          </cell>
        </row>
        <row r="38">
          <cell r="A38" t="str">
            <v>2021</v>
          </cell>
          <cell r="H38">
            <v>-1.4137226760999999</v>
          </cell>
        </row>
        <row r="39">
          <cell r="A39" t="str">
            <v>2022</v>
          </cell>
          <cell r="H39">
            <v>1.6972673464999999</v>
          </cell>
        </row>
        <row r="40">
          <cell r="A40" t="str">
            <v>2023</v>
          </cell>
          <cell r="H40">
            <v>-0.75986892010000018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2A01-3DAC-45DE-9EDF-83EBE848688E}">
  <dimension ref="A1:F36"/>
  <sheetViews>
    <sheetView topLeftCell="A4" workbookViewId="0">
      <selection activeCell="A34" sqref="A11:A34"/>
    </sheetView>
  </sheetViews>
  <sheetFormatPr baseColWidth="10" defaultRowHeight="15" x14ac:dyDescent="0.2"/>
  <cols>
    <col min="4" max="4" width="13.83203125" customWidth="1"/>
    <col min="5" max="5" width="17.83203125" customWidth="1"/>
  </cols>
  <sheetData>
    <row r="1" spans="1:6" x14ac:dyDescent="0.2">
      <c r="A1" t="s">
        <v>44</v>
      </c>
    </row>
    <row r="2" spans="1:6" x14ac:dyDescent="0.2">
      <c r="A2" t="s">
        <v>45</v>
      </c>
    </row>
    <row r="3" spans="1:6" x14ac:dyDescent="0.2">
      <c r="A3" t="s">
        <v>46</v>
      </c>
    </row>
    <row r="4" spans="1:6" x14ac:dyDescent="0.2">
      <c r="A4" t="s">
        <v>47</v>
      </c>
    </row>
    <row r="6" spans="1:6" x14ac:dyDescent="0.2">
      <c r="B6" t="s">
        <v>43</v>
      </c>
      <c r="C6" t="s">
        <v>42</v>
      </c>
      <c r="D6" t="s">
        <v>41</v>
      </c>
      <c r="E6" t="s">
        <v>40</v>
      </c>
      <c r="F6" t="s">
        <v>39</v>
      </c>
    </row>
    <row r="7" spans="1:6" x14ac:dyDescent="0.2">
      <c r="A7" s="9"/>
    </row>
    <row r="8" spans="1:6" x14ac:dyDescent="0.2">
      <c r="A8" s="9" t="s">
        <v>38</v>
      </c>
      <c r="B8">
        <v>100</v>
      </c>
      <c r="C8">
        <v>100</v>
      </c>
      <c r="D8">
        <v>100</v>
      </c>
      <c r="E8">
        <v>100</v>
      </c>
      <c r="F8">
        <v>100</v>
      </c>
    </row>
    <row r="9" spans="1:6" x14ac:dyDescent="0.2">
      <c r="A9" s="9" t="s">
        <v>37</v>
      </c>
      <c r="B9">
        <v>100.33818809021606</v>
      </c>
      <c r="C9">
        <v>100.70691570730692</v>
      </c>
      <c r="D9">
        <v>100.43370587446361</v>
      </c>
      <c r="E9">
        <v>100.24679745927946</v>
      </c>
      <c r="F9">
        <v>99.826887051223594</v>
      </c>
    </row>
    <row r="10" spans="1:6" x14ac:dyDescent="0.2">
      <c r="A10" s="9" t="s">
        <v>36</v>
      </c>
      <c r="B10">
        <v>100.59920702346395</v>
      </c>
      <c r="C10">
        <v>102.39671630100612</v>
      </c>
      <c r="D10">
        <v>100.10199242969372</v>
      </c>
      <c r="E10">
        <v>100.24034741864573</v>
      </c>
      <c r="F10">
        <v>100.14548198496806</v>
      </c>
    </row>
    <row r="11" spans="1:6" x14ac:dyDescent="0.2">
      <c r="A11" s="9" t="s">
        <v>35</v>
      </c>
      <c r="B11">
        <v>99.857080660530997</v>
      </c>
      <c r="C11">
        <v>101.66507206727903</v>
      </c>
      <c r="D11">
        <v>98.585333786405926</v>
      </c>
      <c r="E11">
        <v>99.577427058998921</v>
      </c>
      <c r="F11">
        <v>100.75538766313404</v>
      </c>
    </row>
    <row r="12" spans="1:6" x14ac:dyDescent="0.2">
      <c r="A12" s="9" t="s">
        <v>34</v>
      </c>
      <c r="B12">
        <v>99.683813537737279</v>
      </c>
      <c r="C12">
        <v>102.49170506828936</v>
      </c>
      <c r="D12">
        <v>97.629827353291532</v>
      </c>
      <c r="E12">
        <v>99.268298670066812</v>
      </c>
      <c r="F12">
        <v>100.8475835096736</v>
      </c>
    </row>
    <row r="13" spans="1:6" x14ac:dyDescent="0.2">
      <c r="A13" s="9" t="s">
        <v>33</v>
      </c>
      <c r="B13">
        <v>99.912086581279667</v>
      </c>
      <c r="C13">
        <v>102.44742628591311</v>
      </c>
      <c r="D13">
        <v>97.636695558836834</v>
      </c>
      <c r="E13">
        <v>99.601701912190052</v>
      </c>
      <c r="F13">
        <v>99.141709576950731</v>
      </c>
    </row>
    <row r="14" spans="1:6" x14ac:dyDescent="0.2">
      <c r="A14" s="9" t="s">
        <v>32</v>
      </c>
      <c r="B14">
        <v>100.44300253425322</v>
      </c>
      <c r="C14">
        <v>102.11220038294354</v>
      </c>
      <c r="D14">
        <v>98.574302417995597</v>
      </c>
      <c r="E14">
        <v>100.30764734883036</v>
      </c>
      <c r="F14">
        <v>98.746938864426724</v>
      </c>
    </row>
    <row r="15" spans="1:6" x14ac:dyDescent="0.2">
      <c r="A15" s="9" t="s">
        <v>31</v>
      </c>
      <c r="B15">
        <v>100.66164133704201</v>
      </c>
      <c r="C15">
        <v>101.25180902393998</v>
      </c>
      <c r="D15">
        <v>98.063276682877799</v>
      </c>
      <c r="E15">
        <v>100.86964395264428</v>
      </c>
      <c r="F15">
        <v>96.856293652570557</v>
      </c>
    </row>
    <row r="16" spans="1:6" x14ac:dyDescent="0.2">
      <c r="A16" s="9" t="s">
        <v>30</v>
      </c>
      <c r="B16">
        <v>100.80257218486075</v>
      </c>
      <c r="C16">
        <v>101.31094356902044</v>
      </c>
      <c r="D16">
        <v>96.997157333812737</v>
      </c>
      <c r="E16">
        <v>101.159583449281</v>
      </c>
      <c r="F16">
        <v>96.948415233293474</v>
      </c>
    </row>
    <row r="17" spans="1:6" x14ac:dyDescent="0.2">
      <c r="A17" s="9" t="s">
        <v>29</v>
      </c>
      <c r="B17">
        <v>100.48354734046265</v>
      </c>
      <c r="C17">
        <v>100.50792057709002</v>
      </c>
      <c r="D17">
        <v>97.340529314893857</v>
      </c>
      <c r="E17">
        <v>100.91392646795271</v>
      </c>
      <c r="F17">
        <v>94.874648591982222</v>
      </c>
    </row>
    <row r="18" spans="1:6" x14ac:dyDescent="0.2">
      <c r="A18" s="9" t="s">
        <v>28</v>
      </c>
      <c r="B18">
        <v>99.525692623542923</v>
      </c>
      <c r="C18">
        <v>100.08468828732877</v>
      </c>
      <c r="D18">
        <v>95.656239680745088</v>
      </c>
      <c r="E18">
        <v>99.934115786650167</v>
      </c>
      <c r="F18">
        <v>94.315179709459272</v>
      </c>
    </row>
    <row r="19" spans="1:6" x14ac:dyDescent="0.2">
      <c r="A19" s="9" t="s">
        <v>27</v>
      </c>
      <c r="B19">
        <v>99.075102339454844</v>
      </c>
      <c r="C19">
        <v>98.444252523115566</v>
      </c>
      <c r="D19">
        <v>97.427470041973834</v>
      </c>
      <c r="E19">
        <v>99.348598608652367</v>
      </c>
      <c r="F19">
        <v>94.834163213039417</v>
      </c>
    </row>
    <row r="20" spans="1:6" x14ac:dyDescent="0.2">
      <c r="A20" s="9" t="s">
        <v>26</v>
      </c>
      <c r="B20">
        <v>111.70351740137833</v>
      </c>
      <c r="C20">
        <v>101.601770816301</v>
      </c>
      <c r="D20">
        <v>99.135483166799105</v>
      </c>
      <c r="E20">
        <v>115.82882846143309</v>
      </c>
      <c r="F20">
        <v>99.540157610806432</v>
      </c>
    </row>
    <row r="21" spans="1:6" x14ac:dyDescent="0.2">
      <c r="A21" s="9" t="s">
        <v>25</v>
      </c>
      <c r="B21">
        <v>99.090397156424572</v>
      </c>
      <c r="C21">
        <v>99.357215383428141</v>
      </c>
      <c r="D21">
        <v>89.286733195351559</v>
      </c>
      <c r="E21">
        <v>100.593164262706</v>
      </c>
      <c r="F21">
        <v>98.755827608712721</v>
      </c>
    </row>
    <row r="22" spans="1:6" x14ac:dyDescent="0.2">
      <c r="A22" s="9" t="s">
        <v>24</v>
      </c>
      <c r="B22">
        <v>102.72988639623955</v>
      </c>
      <c r="C22">
        <v>103.1160809892574</v>
      </c>
      <c r="D22">
        <v>92.663179615817128</v>
      </c>
      <c r="E22">
        <v>104.46786722398561</v>
      </c>
      <c r="F22">
        <v>99.217620397176546</v>
      </c>
    </row>
    <row r="23" spans="1:6" x14ac:dyDescent="0.2">
      <c r="A23" s="9" t="s">
        <v>23</v>
      </c>
      <c r="B23">
        <v>101.6566418815117</v>
      </c>
      <c r="C23">
        <v>101.98358658868739</v>
      </c>
      <c r="D23">
        <v>90.259547204066152</v>
      </c>
      <c r="E23">
        <v>103.58358471464007</v>
      </c>
      <c r="F23">
        <v>101.7468940302098</v>
      </c>
    </row>
    <row r="24" spans="1:6" x14ac:dyDescent="0.2">
      <c r="A24" s="9" t="s">
        <v>22</v>
      </c>
      <c r="B24">
        <v>101.20692989412262</v>
      </c>
      <c r="C24">
        <v>101.05705992876671</v>
      </c>
      <c r="D24">
        <v>90.204507280857598</v>
      </c>
      <c r="E24">
        <v>103.13735794523079</v>
      </c>
      <c r="F24">
        <v>103.81806984061625</v>
      </c>
    </row>
    <row r="25" spans="1:6" x14ac:dyDescent="0.2">
      <c r="A25" s="9" t="s">
        <v>21</v>
      </c>
      <c r="B25">
        <v>97.620062388275528</v>
      </c>
      <c r="C25">
        <v>98.986039922260844</v>
      </c>
      <c r="D25">
        <v>86.506155710806951</v>
      </c>
      <c r="E25">
        <v>98.944301603456594</v>
      </c>
      <c r="F25">
        <v>100.92483808808382</v>
      </c>
    </row>
    <row r="26" spans="1:6" x14ac:dyDescent="0.2">
      <c r="A26" s="9" t="s">
        <v>20</v>
      </c>
      <c r="B26">
        <v>96.981480810536482</v>
      </c>
      <c r="C26">
        <v>97.173955750009526</v>
      </c>
      <c r="D26">
        <v>85.183241236447628</v>
      </c>
      <c r="E26">
        <v>98.593270938283155</v>
      </c>
      <c r="F26">
        <v>101.31012419123599</v>
      </c>
    </row>
    <row r="27" spans="1:6" x14ac:dyDescent="0.2">
      <c r="A27" s="9" t="s">
        <v>19</v>
      </c>
      <c r="B27">
        <v>96.798563475055573</v>
      </c>
      <c r="C27">
        <v>95.271390519202171</v>
      </c>
      <c r="D27">
        <v>84.83848242519646</v>
      </c>
      <c r="E27">
        <v>98.782183041385025</v>
      </c>
      <c r="F27">
        <v>98.542075499136416</v>
      </c>
    </row>
    <row r="28" spans="1:6" x14ac:dyDescent="0.2">
      <c r="A28" s="10" t="s">
        <v>18</v>
      </c>
      <c r="B28">
        <v>96.301321225541543</v>
      </c>
      <c r="C28">
        <v>92.532347508841156</v>
      </c>
      <c r="D28">
        <v>82.930565022724849</v>
      </c>
      <c r="E28">
        <v>98.875520082769341</v>
      </c>
      <c r="F28">
        <v>95.017820679188802</v>
      </c>
    </row>
    <row r="29" spans="1:6" x14ac:dyDescent="0.2">
      <c r="A29" s="9" t="s">
        <v>17</v>
      </c>
      <c r="B29">
        <v>96.488303175739659</v>
      </c>
      <c r="C29">
        <v>91.196458041896662</v>
      </c>
      <c r="D29">
        <v>82.302755525508616</v>
      </c>
      <c r="E29">
        <v>99.45170371396182</v>
      </c>
      <c r="F29">
        <v>92.824426939527058</v>
      </c>
    </row>
    <row r="30" spans="1:6" x14ac:dyDescent="0.2">
      <c r="A30" s="10" t="s">
        <v>16</v>
      </c>
      <c r="B30">
        <v>96.182538878435622</v>
      </c>
      <c r="C30">
        <v>91.250044241353066</v>
      </c>
      <c r="D30">
        <v>83.255986840428946</v>
      </c>
      <c r="E30">
        <v>98.914376318343471</v>
      </c>
      <c r="F30">
        <v>90.481452369395697</v>
      </c>
    </row>
    <row r="31" spans="1:6" x14ac:dyDescent="0.2">
      <c r="A31" s="9" t="s">
        <v>15</v>
      </c>
      <c r="B31">
        <v>95.953976497842774</v>
      </c>
      <c r="C31">
        <v>94.740328033115418</v>
      </c>
      <c r="D31">
        <v>83.947349600165396</v>
      </c>
      <c r="E31">
        <v>97.740798293125678</v>
      </c>
      <c r="F31">
        <v>88.953950909907292</v>
      </c>
    </row>
    <row r="32" spans="1:6" x14ac:dyDescent="0.2">
      <c r="A32" s="9" t="s">
        <v>14</v>
      </c>
      <c r="B32">
        <v>96.639306526508449</v>
      </c>
      <c r="C32">
        <v>96.405541969121046</v>
      </c>
      <c r="D32">
        <v>84.829820581222833</v>
      </c>
      <c r="E32">
        <v>98.154425044168121</v>
      </c>
      <c r="F32">
        <v>89.731895047665233</v>
      </c>
    </row>
    <row r="33" spans="1:6" x14ac:dyDescent="0.2">
      <c r="A33" s="9" t="s">
        <v>13</v>
      </c>
      <c r="B33">
        <v>96.717735437141172</v>
      </c>
      <c r="C33">
        <v>96.31950260581236</v>
      </c>
      <c r="D33">
        <v>84.692746957697167</v>
      </c>
      <c r="E33">
        <v>98.277919683266646</v>
      </c>
      <c r="F33">
        <v>88.380863278084774</v>
      </c>
    </row>
    <row r="34" spans="1:6" x14ac:dyDescent="0.2">
      <c r="A34" s="9" t="s">
        <v>12</v>
      </c>
      <c r="B34">
        <v>97.276813122697433</v>
      </c>
      <c r="C34">
        <v>97.397914965611321</v>
      </c>
      <c r="D34">
        <v>84.070129243352284</v>
      </c>
      <c r="E34">
        <v>98.83558360036146</v>
      </c>
      <c r="F34">
        <v>87.948149181891068</v>
      </c>
    </row>
    <row r="35" spans="1:6" x14ac:dyDescent="0.2">
      <c r="A35" s="9" t="s">
        <v>11</v>
      </c>
      <c r="B35">
        <v>97.654292067425658</v>
      </c>
      <c r="C35">
        <v>97.926795620292793</v>
      </c>
      <c r="D35">
        <v>82.941020096783134</v>
      </c>
      <c r="E35">
        <v>99.279150188868243</v>
      </c>
      <c r="F35">
        <v>91.038979763074138</v>
      </c>
    </row>
    <row r="36" spans="1:6" x14ac:dyDescent="0.2">
      <c r="A36" s="9" t="s">
        <v>10</v>
      </c>
      <c r="B36">
        <v>97.828438143400788</v>
      </c>
      <c r="C36">
        <v>97.934807714083846</v>
      </c>
      <c r="D36">
        <v>82.539145178316403</v>
      </c>
      <c r="E36">
        <v>99.54050672087979</v>
      </c>
      <c r="F36">
        <v>90.187585748411479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95C8-92CD-4311-A33F-D83330C8C1EE}">
  <dimension ref="A1:CV26"/>
  <sheetViews>
    <sheetView zoomScale="80" zoomScaleNormal="100" workbookViewId="0">
      <pane xSplit="1" ySplit="1" topLeftCell="BZ2" activePane="bottomRight" state="frozen"/>
      <selection pane="topRight" activeCell="B1" sqref="B1"/>
      <selection pane="bottomLeft" activeCell="A2" sqref="A2"/>
      <selection pane="bottomRight" activeCell="CB9" sqref="CB9"/>
    </sheetView>
  </sheetViews>
  <sheetFormatPr baseColWidth="10" defaultRowHeight="15" x14ac:dyDescent="0.2"/>
  <cols>
    <col min="1" max="1" width="39.33203125" customWidth="1"/>
    <col min="3" max="3" width="12.83203125" customWidth="1"/>
  </cols>
  <sheetData>
    <row r="1" spans="1:100" s="11" customFormat="1" x14ac:dyDescent="0.2">
      <c r="B1" s="11">
        <v>1925</v>
      </c>
      <c r="C1" s="11">
        <v>1926</v>
      </c>
      <c r="D1" s="11">
        <v>1927</v>
      </c>
      <c r="E1" s="11">
        <v>1928</v>
      </c>
      <c r="F1" s="11">
        <v>1929</v>
      </c>
      <c r="G1" s="11">
        <v>1930</v>
      </c>
      <c r="H1" s="11">
        <v>1931</v>
      </c>
      <c r="I1" s="11">
        <v>1932</v>
      </c>
      <c r="J1" s="11">
        <v>1933</v>
      </c>
      <c r="K1" s="11">
        <v>1934</v>
      </c>
      <c r="L1" s="11">
        <v>1935</v>
      </c>
      <c r="M1" s="11">
        <v>1936</v>
      </c>
      <c r="N1" s="11">
        <v>1937</v>
      </c>
      <c r="O1" s="11">
        <v>1938</v>
      </c>
      <c r="P1" s="11">
        <v>1939</v>
      </c>
      <c r="Q1" s="11">
        <v>1940</v>
      </c>
      <c r="R1" s="11">
        <v>1941</v>
      </c>
      <c r="S1" s="11">
        <v>1942</v>
      </c>
      <c r="T1" s="11">
        <v>1943</v>
      </c>
      <c r="U1" s="11">
        <v>1944</v>
      </c>
      <c r="V1" s="11">
        <v>1945</v>
      </c>
      <c r="W1" s="11">
        <v>1946</v>
      </c>
      <c r="X1" s="11">
        <v>1947</v>
      </c>
      <c r="Y1" s="11">
        <v>1948</v>
      </c>
      <c r="Z1" s="11">
        <v>1949</v>
      </c>
      <c r="AA1" s="11">
        <v>1950</v>
      </c>
      <c r="AB1" s="11">
        <v>1951</v>
      </c>
      <c r="AC1" s="11">
        <v>1952</v>
      </c>
      <c r="AD1" s="11">
        <v>1953</v>
      </c>
      <c r="AE1" s="11">
        <v>1954</v>
      </c>
      <c r="AF1" s="11">
        <v>1955</v>
      </c>
      <c r="AG1" s="11">
        <v>1956</v>
      </c>
      <c r="AH1" s="11">
        <v>1957</v>
      </c>
      <c r="AI1" s="11">
        <v>1958</v>
      </c>
      <c r="AJ1" s="11">
        <v>1959</v>
      </c>
      <c r="AK1" s="11">
        <v>1960</v>
      </c>
      <c r="AL1" s="11">
        <v>1961</v>
      </c>
      <c r="AM1" s="11">
        <v>1962</v>
      </c>
      <c r="AN1" s="11">
        <v>1963</v>
      </c>
      <c r="AO1" s="11">
        <v>1964</v>
      </c>
      <c r="AP1" s="11">
        <v>1965</v>
      </c>
      <c r="AQ1" s="11">
        <v>1966</v>
      </c>
      <c r="AR1" s="11">
        <v>1967</v>
      </c>
      <c r="AS1" s="11">
        <v>1968</v>
      </c>
      <c r="AT1" s="11">
        <v>1969</v>
      </c>
      <c r="AU1" s="11">
        <v>1970</v>
      </c>
      <c r="AV1" s="11">
        <v>1971</v>
      </c>
      <c r="AW1" s="11">
        <v>1972</v>
      </c>
      <c r="AX1" s="11">
        <v>1973</v>
      </c>
      <c r="AY1" s="11">
        <v>1974</v>
      </c>
      <c r="AZ1" s="11">
        <v>1975</v>
      </c>
      <c r="BA1" s="11">
        <v>1976</v>
      </c>
      <c r="BB1" s="11">
        <v>1977</v>
      </c>
      <c r="BC1" s="11">
        <v>1978</v>
      </c>
      <c r="BD1" s="11">
        <v>1979</v>
      </c>
      <c r="BE1" s="11">
        <v>1980</v>
      </c>
      <c r="BF1" s="11">
        <v>1981</v>
      </c>
      <c r="BG1" s="11">
        <v>1982</v>
      </c>
      <c r="BH1" s="11">
        <v>1983</v>
      </c>
      <c r="BI1" s="11">
        <v>1984</v>
      </c>
      <c r="BJ1" s="11">
        <v>1985</v>
      </c>
      <c r="BK1" s="11">
        <v>1986</v>
      </c>
      <c r="BL1" s="11">
        <v>1987</v>
      </c>
      <c r="BM1" s="11">
        <v>1988</v>
      </c>
      <c r="BN1" s="11">
        <v>1989</v>
      </c>
      <c r="BO1" s="11">
        <v>1990</v>
      </c>
      <c r="BP1" s="11">
        <v>1991</v>
      </c>
      <c r="BQ1" s="11">
        <v>1992</v>
      </c>
      <c r="BR1" s="11">
        <v>1993</v>
      </c>
      <c r="BS1" s="11">
        <v>1994</v>
      </c>
      <c r="BT1" s="11">
        <v>1995</v>
      </c>
      <c r="BU1" s="11">
        <v>1996</v>
      </c>
      <c r="BV1" s="11">
        <v>1997</v>
      </c>
      <c r="BW1" s="11">
        <v>1998</v>
      </c>
      <c r="BX1" s="11">
        <v>1999</v>
      </c>
      <c r="BY1" s="11">
        <v>2000</v>
      </c>
      <c r="BZ1" s="11">
        <v>2001</v>
      </c>
      <c r="CA1" s="11">
        <v>2002</v>
      </c>
      <c r="CB1" s="11">
        <v>2003</v>
      </c>
      <c r="CC1" s="11">
        <v>2004</v>
      </c>
      <c r="CD1" s="11">
        <v>2005</v>
      </c>
      <c r="CE1" s="11">
        <v>2006</v>
      </c>
      <c r="CF1" s="11">
        <v>2007</v>
      </c>
      <c r="CG1" s="11">
        <v>2008</v>
      </c>
      <c r="CH1" s="11">
        <v>2009</v>
      </c>
      <c r="CI1" s="11">
        <v>2010</v>
      </c>
      <c r="CJ1" s="11">
        <v>2011</v>
      </c>
      <c r="CK1" s="11">
        <v>2012</v>
      </c>
      <c r="CL1" s="11">
        <v>2013</v>
      </c>
      <c r="CM1" s="11">
        <v>2014</v>
      </c>
      <c r="CN1" s="11">
        <v>2015</v>
      </c>
      <c r="CO1" s="11">
        <v>2016</v>
      </c>
      <c r="CP1" s="11">
        <v>2017</v>
      </c>
      <c r="CQ1" s="11">
        <v>2018</v>
      </c>
      <c r="CR1" s="11">
        <v>2019</v>
      </c>
      <c r="CS1" s="11">
        <v>2020</v>
      </c>
      <c r="CT1" s="11">
        <v>2021</v>
      </c>
      <c r="CU1" s="11">
        <v>2022</v>
      </c>
      <c r="CV1" s="11">
        <v>2023</v>
      </c>
    </row>
    <row r="2" spans="1:100" s="11" customFormat="1" x14ac:dyDescent="0.2">
      <c r="A2" s="11" t="s">
        <v>54</v>
      </c>
    </row>
    <row r="3" spans="1:100" x14ac:dyDescent="0.2">
      <c r="A3" t="s">
        <v>48</v>
      </c>
      <c r="F3" s="12">
        <v>50825</v>
      </c>
      <c r="G3" s="12">
        <v>45259</v>
      </c>
      <c r="H3" s="12">
        <v>35431</v>
      </c>
      <c r="I3" s="12">
        <v>25721</v>
      </c>
      <c r="J3" s="12">
        <v>24976</v>
      </c>
      <c r="K3" s="12">
        <v>31484</v>
      </c>
      <c r="L3" s="12">
        <v>34931</v>
      </c>
      <c r="M3" s="12">
        <v>40184</v>
      </c>
      <c r="N3" s="12">
        <v>45751</v>
      </c>
      <c r="O3" s="12">
        <v>40242</v>
      </c>
      <c r="P3" s="12">
        <v>44443</v>
      </c>
      <c r="Q3" s="12">
        <v>51078</v>
      </c>
      <c r="R3" s="12">
        <v>66680</v>
      </c>
      <c r="S3" s="12">
        <v>84033</v>
      </c>
      <c r="T3" s="12">
        <v>99680</v>
      </c>
      <c r="U3" s="12">
        <v>103244</v>
      </c>
      <c r="V3" s="12">
        <v>96576</v>
      </c>
      <c r="W3" s="12">
        <v>100771</v>
      </c>
      <c r="X3" s="12">
        <v>122211</v>
      </c>
      <c r="Y3" s="12">
        <v>140041</v>
      </c>
      <c r="Z3" s="12">
        <v>136291</v>
      </c>
      <c r="AA3" s="12">
        <v>154866</v>
      </c>
      <c r="AB3" s="12">
        <v>177643</v>
      </c>
      <c r="AC3" s="12">
        <v>185883</v>
      </c>
      <c r="AD3" s="12">
        <v>199043</v>
      </c>
      <c r="AE3" s="12">
        <v>196164</v>
      </c>
      <c r="AF3" s="12">
        <v>221376</v>
      </c>
      <c r="AG3" s="12">
        <v>237233</v>
      </c>
      <c r="AH3" s="12">
        <v>247921</v>
      </c>
      <c r="AI3" s="12">
        <v>242248</v>
      </c>
      <c r="AJ3" s="12">
        <v>271655</v>
      </c>
      <c r="AK3" s="12">
        <v>282484</v>
      </c>
      <c r="AL3" s="12">
        <v>290423</v>
      </c>
      <c r="AM3" s="12">
        <v>316808</v>
      </c>
      <c r="AN3" s="12">
        <v>337829</v>
      </c>
      <c r="AO3" s="12">
        <v>364523</v>
      </c>
      <c r="AP3" s="12">
        <v>400741</v>
      </c>
      <c r="AQ3" s="12">
        <v>440080</v>
      </c>
      <c r="AR3" s="12">
        <v>463191</v>
      </c>
      <c r="AS3" s="12">
        <v>510944</v>
      </c>
      <c r="AT3" s="12">
        <v>554625</v>
      </c>
      <c r="AU3" s="12">
        <v>572890</v>
      </c>
      <c r="AV3" s="12">
        <v>618097</v>
      </c>
      <c r="AW3" s="12">
        <v>685949</v>
      </c>
      <c r="AX3" s="12">
        <v>768838</v>
      </c>
      <c r="AY3" s="12">
        <v>830040</v>
      </c>
      <c r="AZ3" s="12">
        <v>898280</v>
      </c>
      <c r="BA3" s="12">
        <v>1014666</v>
      </c>
      <c r="BB3" s="12">
        <v>1147401</v>
      </c>
      <c r="BC3" s="12">
        <v>1303931</v>
      </c>
      <c r="BD3" s="12">
        <v>1450326</v>
      </c>
      <c r="BE3" s="12">
        <v>1574527</v>
      </c>
      <c r="BF3" s="12">
        <v>1789067</v>
      </c>
      <c r="BG3" s="12">
        <v>1854861</v>
      </c>
      <c r="BH3" s="12">
        <v>1985899</v>
      </c>
      <c r="BI3" s="12">
        <v>2226000</v>
      </c>
      <c r="BJ3" s="12">
        <v>2369165</v>
      </c>
      <c r="BK3" s="12">
        <v>2464907</v>
      </c>
      <c r="BL3" s="12">
        <v>2641902</v>
      </c>
      <c r="BM3" s="12">
        <v>2873908</v>
      </c>
      <c r="BN3" s="12">
        <v>3020213</v>
      </c>
      <c r="BO3" s="12">
        <v>3160697</v>
      </c>
      <c r="BP3" s="12">
        <v>3231237</v>
      </c>
      <c r="BQ3" s="12">
        <v>3376497</v>
      </c>
      <c r="BR3" s="12">
        <v>3534936</v>
      </c>
      <c r="BS3" s="12">
        <v>3816575</v>
      </c>
      <c r="BT3" s="12">
        <v>4041486</v>
      </c>
      <c r="BU3" s="12">
        <v>4296356</v>
      </c>
      <c r="BV3" s="12">
        <v>4609353</v>
      </c>
      <c r="BW3" s="12">
        <v>4875176</v>
      </c>
      <c r="BX3" s="12">
        <v>5168284</v>
      </c>
      <c r="BY3" s="12">
        <v>5510787</v>
      </c>
      <c r="BZ3" s="12">
        <v>5470157</v>
      </c>
      <c r="CA3" s="12">
        <v>5543551</v>
      </c>
      <c r="CB3" s="12">
        <v>5733743</v>
      </c>
      <c r="CC3" s="12">
        <v>6133641</v>
      </c>
      <c r="CD3" s="12">
        <v>6575529</v>
      </c>
      <c r="CE3" s="12">
        <v>7021572</v>
      </c>
      <c r="CF3" s="12">
        <v>7257367</v>
      </c>
      <c r="CG3" s="12">
        <v>7327703</v>
      </c>
      <c r="CH3" s="12">
        <v>6904035</v>
      </c>
      <c r="CI3" s="12">
        <v>7287190</v>
      </c>
      <c r="CJ3" s="12">
        <v>7661063</v>
      </c>
      <c r="CK3" s="12">
        <v>8110944</v>
      </c>
      <c r="CL3" s="12">
        <v>8417763</v>
      </c>
      <c r="CM3" s="12">
        <v>8851699</v>
      </c>
      <c r="CN3" s="12">
        <v>9222330</v>
      </c>
      <c r="CO3" s="12">
        <v>9346389</v>
      </c>
      <c r="CP3" s="12">
        <v>9771449</v>
      </c>
      <c r="CQ3" s="12">
        <v>10337804</v>
      </c>
      <c r="CR3" s="12">
        <v>10799812</v>
      </c>
      <c r="CS3" s="12">
        <v>10497684</v>
      </c>
      <c r="CT3" s="12">
        <v>12068310</v>
      </c>
      <c r="CU3" s="12">
        <v>13490916</v>
      </c>
      <c r="CV3" s="12">
        <v>14162979</v>
      </c>
    </row>
    <row r="4" spans="1:100" x14ac:dyDescent="0.2">
      <c r="A4" t="s">
        <v>49</v>
      </c>
      <c r="F4" s="12">
        <v>45809</v>
      </c>
      <c r="G4" s="12">
        <v>40387</v>
      </c>
      <c r="H4" s="12">
        <v>30871</v>
      </c>
      <c r="I4" s="12">
        <v>21645</v>
      </c>
      <c r="J4" s="12">
        <v>21116</v>
      </c>
      <c r="K4" s="12">
        <v>27540</v>
      </c>
      <c r="L4" s="12">
        <v>30911</v>
      </c>
      <c r="M4" s="12">
        <v>36104</v>
      </c>
      <c r="N4" s="12">
        <v>41195</v>
      </c>
      <c r="O4" s="12">
        <v>35610</v>
      </c>
      <c r="P4" s="12">
        <v>39807</v>
      </c>
      <c r="Q4" s="12">
        <v>46234</v>
      </c>
      <c r="R4" s="12">
        <v>61316</v>
      </c>
      <c r="S4" s="12">
        <v>77909</v>
      </c>
      <c r="T4" s="12">
        <v>93376</v>
      </c>
      <c r="U4" s="12">
        <v>96748</v>
      </c>
      <c r="V4" s="12">
        <v>89840</v>
      </c>
      <c r="W4" s="12">
        <v>93019</v>
      </c>
      <c r="X4" s="12">
        <v>112735</v>
      </c>
      <c r="Y4" s="12">
        <v>128921</v>
      </c>
      <c r="Z4" s="12">
        <v>124283</v>
      </c>
      <c r="AA4" s="12">
        <v>142018</v>
      </c>
      <c r="AB4" s="12">
        <v>163007</v>
      </c>
      <c r="AC4" s="12">
        <v>170303</v>
      </c>
      <c r="AD4" s="12">
        <v>182315</v>
      </c>
      <c r="AE4" s="12">
        <v>178440</v>
      </c>
      <c r="AF4" s="12">
        <v>202464</v>
      </c>
      <c r="AG4" s="12">
        <v>215877</v>
      </c>
      <c r="AH4" s="12">
        <v>224165</v>
      </c>
      <c r="AI4" s="12">
        <v>216752</v>
      </c>
      <c r="AJ4" s="12">
        <v>244967</v>
      </c>
      <c r="AK4" s="12">
        <v>254924</v>
      </c>
      <c r="AL4" s="12">
        <v>261859</v>
      </c>
      <c r="AM4" s="12">
        <v>286984</v>
      </c>
      <c r="AN4" s="12">
        <v>306489</v>
      </c>
      <c r="AO4" s="12">
        <v>331271</v>
      </c>
      <c r="AP4" s="12">
        <v>364913</v>
      </c>
      <c r="AQ4" s="12">
        <v>400688</v>
      </c>
      <c r="AR4" s="12">
        <v>419739</v>
      </c>
      <c r="AS4" s="12">
        <v>462852</v>
      </c>
      <c r="AT4" s="12">
        <v>501141</v>
      </c>
      <c r="AU4" s="12">
        <v>513630</v>
      </c>
      <c r="AV4" s="12">
        <v>553365</v>
      </c>
      <c r="AW4" s="12">
        <v>615761</v>
      </c>
      <c r="AX4" s="12">
        <v>690658</v>
      </c>
      <c r="AY4" s="12">
        <v>738656</v>
      </c>
      <c r="AZ4" s="12">
        <v>790556</v>
      </c>
      <c r="BA4" s="12">
        <v>896394</v>
      </c>
      <c r="BB4" s="12">
        <v>1014841</v>
      </c>
      <c r="BC4" s="12">
        <v>1153779</v>
      </c>
      <c r="BD4" s="12">
        <v>1277882</v>
      </c>
      <c r="BE4" s="12">
        <v>1375667</v>
      </c>
      <c r="BF4" s="12">
        <v>1559983</v>
      </c>
      <c r="BG4" s="12">
        <v>1600981</v>
      </c>
      <c r="BH4" s="12">
        <v>1721283</v>
      </c>
      <c r="BI4" s="12">
        <v>1947048</v>
      </c>
      <c r="BJ4" s="12">
        <v>2070189</v>
      </c>
      <c r="BK4" s="12">
        <v>2147035</v>
      </c>
      <c r="BL4" s="12">
        <v>2307210</v>
      </c>
      <c r="BM4" s="12">
        <v>2515708</v>
      </c>
      <c r="BN4" s="12">
        <v>2640053</v>
      </c>
      <c r="BO4" s="12">
        <v>2758073</v>
      </c>
      <c r="BP4" s="12">
        <v>2807681</v>
      </c>
      <c r="BQ4" s="12">
        <v>2940245</v>
      </c>
      <c r="BR4" s="12">
        <v>3079092</v>
      </c>
      <c r="BS4" s="12">
        <v>3334231</v>
      </c>
      <c r="BT4" s="12">
        <v>3520650</v>
      </c>
      <c r="BU4" s="12">
        <v>3742192</v>
      </c>
      <c r="BV4" s="12">
        <v>4014741</v>
      </c>
      <c r="BW4" s="12">
        <v>4241080</v>
      </c>
      <c r="BX4" s="12">
        <v>4489208</v>
      </c>
      <c r="BY4" s="12">
        <v>4773335</v>
      </c>
      <c r="BZ4" s="12">
        <v>4688697</v>
      </c>
      <c r="CA4" s="12">
        <v>4738528</v>
      </c>
      <c r="CB4" s="12">
        <v>4915552</v>
      </c>
      <c r="CC4" s="12">
        <v>5281688</v>
      </c>
      <c r="CD4" s="12">
        <v>5661919</v>
      </c>
      <c r="CE4" s="12">
        <v>6037127</v>
      </c>
      <c r="CF4" s="12">
        <v>6210148</v>
      </c>
      <c r="CG4" s="12">
        <v>6218953</v>
      </c>
      <c r="CH4" s="12">
        <v>5789409</v>
      </c>
      <c r="CI4" s="12">
        <v>6163695</v>
      </c>
      <c r="CJ4" s="12">
        <v>6487600</v>
      </c>
      <c r="CK4" s="12">
        <v>6876136</v>
      </c>
      <c r="CL4" s="12">
        <v>7134968</v>
      </c>
      <c r="CM4" s="12">
        <v>7499019</v>
      </c>
      <c r="CN4" s="12">
        <v>7814067</v>
      </c>
      <c r="CO4" s="12">
        <v>7905370</v>
      </c>
      <c r="CP4" s="12">
        <v>8262036</v>
      </c>
      <c r="CQ4" s="12">
        <v>8755657</v>
      </c>
      <c r="CR4" s="12">
        <v>9135116</v>
      </c>
      <c r="CS4" s="12">
        <v>8769835</v>
      </c>
      <c r="CT4" s="12">
        <v>10252945</v>
      </c>
      <c r="CU4" s="12">
        <v>11479876</v>
      </c>
      <c r="CV4" s="12">
        <v>12001325</v>
      </c>
    </row>
    <row r="5" spans="1:100" x14ac:dyDescent="0.2">
      <c r="A5" t="s">
        <v>50</v>
      </c>
      <c r="F5" s="12">
        <v>32147</v>
      </c>
      <c r="G5" s="12">
        <v>28791</v>
      </c>
      <c r="H5" s="12">
        <v>23522</v>
      </c>
      <c r="I5" s="12">
        <v>17432</v>
      </c>
      <c r="J5" s="12">
        <v>16597</v>
      </c>
      <c r="K5" s="12">
        <v>19585</v>
      </c>
      <c r="L5" s="12">
        <v>21537</v>
      </c>
      <c r="M5" s="12">
        <v>24641</v>
      </c>
      <c r="N5" s="12">
        <v>28781</v>
      </c>
      <c r="O5" s="12">
        <v>25513</v>
      </c>
      <c r="P5" s="12">
        <v>28023</v>
      </c>
      <c r="Q5" s="12">
        <v>31010</v>
      </c>
      <c r="R5" s="12">
        <v>39642</v>
      </c>
      <c r="S5" s="12">
        <v>50790</v>
      </c>
      <c r="T5" s="12">
        <v>61991</v>
      </c>
      <c r="U5" s="12">
        <v>64833</v>
      </c>
      <c r="V5" s="12">
        <v>61658</v>
      </c>
      <c r="W5" s="12">
        <v>66853</v>
      </c>
      <c r="X5" s="12">
        <v>78763</v>
      </c>
      <c r="Y5" s="12">
        <v>87467</v>
      </c>
      <c r="Z5" s="12">
        <v>84902</v>
      </c>
      <c r="AA5" s="12">
        <v>94387</v>
      </c>
      <c r="AB5" s="12">
        <v>109808</v>
      </c>
      <c r="AC5" s="12">
        <v>117770</v>
      </c>
      <c r="AD5" s="12">
        <v>128198</v>
      </c>
      <c r="AE5" s="12">
        <v>125945</v>
      </c>
      <c r="AF5" s="12">
        <v>137886</v>
      </c>
      <c r="AG5" s="12">
        <v>150770</v>
      </c>
      <c r="AH5" s="12">
        <v>158411</v>
      </c>
      <c r="AI5" s="12">
        <v>155209</v>
      </c>
      <c r="AJ5" s="12">
        <v>170794</v>
      </c>
      <c r="AK5" s="12">
        <v>180409</v>
      </c>
      <c r="AL5" s="12">
        <v>184516</v>
      </c>
      <c r="AM5" s="12">
        <v>199256</v>
      </c>
      <c r="AN5" s="12">
        <v>210106</v>
      </c>
      <c r="AO5" s="12">
        <v>225657</v>
      </c>
      <c r="AP5" s="12">
        <v>245400</v>
      </c>
      <c r="AQ5" s="12">
        <v>272851</v>
      </c>
      <c r="AR5" s="12">
        <v>291064</v>
      </c>
      <c r="AS5" s="12">
        <v>320869</v>
      </c>
      <c r="AT5" s="12">
        <v>356064</v>
      </c>
      <c r="AU5" s="12">
        <v>374485</v>
      </c>
      <c r="AV5" s="12">
        <v>396190</v>
      </c>
      <c r="AW5" s="12">
        <v>439924</v>
      </c>
      <c r="AX5" s="12">
        <v>495100</v>
      </c>
      <c r="AY5" s="12">
        <v>542933</v>
      </c>
      <c r="AZ5" s="12">
        <v>569021</v>
      </c>
      <c r="BA5" s="12">
        <v>640004</v>
      </c>
      <c r="BB5" s="12">
        <v>723326</v>
      </c>
      <c r="BC5" s="12">
        <v>829499</v>
      </c>
      <c r="BD5" s="12">
        <v>942400</v>
      </c>
      <c r="BE5" s="12">
        <v>1030690</v>
      </c>
      <c r="BF5" s="12">
        <v>1139850</v>
      </c>
      <c r="BG5" s="12">
        <v>1183260</v>
      </c>
      <c r="BH5" s="12">
        <v>1250110</v>
      </c>
      <c r="BI5" s="12">
        <v>1388207</v>
      </c>
      <c r="BJ5" s="12">
        <v>1490088</v>
      </c>
      <c r="BK5" s="12">
        <v>1578176</v>
      </c>
      <c r="BL5" s="12">
        <v>1685458</v>
      </c>
      <c r="BM5" s="12">
        <v>1825308</v>
      </c>
      <c r="BN5" s="12">
        <v>1934822</v>
      </c>
      <c r="BO5" s="12">
        <v>2037523</v>
      </c>
      <c r="BP5" s="12">
        <v>2071121</v>
      </c>
      <c r="BQ5" s="12">
        <v>2188674</v>
      </c>
      <c r="BR5" s="12">
        <v>2271015</v>
      </c>
      <c r="BS5" s="12">
        <v>2398673</v>
      </c>
      <c r="BT5" s="12">
        <v>2524557</v>
      </c>
      <c r="BU5" s="12">
        <v>2667703</v>
      </c>
      <c r="BV5" s="12">
        <v>2862551</v>
      </c>
      <c r="BW5" s="12">
        <v>3093832</v>
      </c>
      <c r="BX5" s="12">
        <v>3309975</v>
      </c>
      <c r="BY5" s="12">
        <v>3597328</v>
      </c>
      <c r="BZ5" s="12">
        <v>3582304</v>
      </c>
      <c r="CA5" s="12">
        <v>3540451</v>
      </c>
      <c r="CB5" s="12">
        <v>3594306</v>
      </c>
      <c r="CC5" s="12">
        <v>3761333</v>
      </c>
      <c r="CD5" s="12">
        <v>3928746</v>
      </c>
      <c r="CE5" s="12">
        <v>4127501</v>
      </c>
      <c r="CF5" s="12">
        <v>4307101</v>
      </c>
      <c r="CG5" s="12">
        <v>4364267</v>
      </c>
      <c r="CH5" s="12">
        <v>4094885</v>
      </c>
      <c r="CI5" s="12">
        <v>4166597</v>
      </c>
      <c r="CJ5" s="12">
        <v>4372725</v>
      </c>
      <c r="CK5" s="12">
        <v>4608338</v>
      </c>
      <c r="CL5" s="12">
        <v>4773788</v>
      </c>
      <c r="CM5" s="12">
        <v>5032917</v>
      </c>
      <c r="CN5" s="12">
        <v>5303853</v>
      </c>
      <c r="CO5" s="12">
        <v>5448417</v>
      </c>
      <c r="CP5" s="12">
        <v>5727599</v>
      </c>
      <c r="CQ5" s="12">
        <v>6047036</v>
      </c>
      <c r="CR5" s="12">
        <v>6344263</v>
      </c>
      <c r="CS5" s="12">
        <v>6349985</v>
      </c>
      <c r="CT5" s="12">
        <v>7003512</v>
      </c>
      <c r="CU5" s="12">
        <v>7594467</v>
      </c>
      <c r="CV5" s="12">
        <v>8018585</v>
      </c>
    </row>
    <row r="6" spans="1:100" x14ac:dyDescent="0.2">
      <c r="A6" t="s">
        <v>51</v>
      </c>
      <c r="F6" s="12">
        <v>2953</v>
      </c>
      <c r="G6" s="12">
        <v>2991</v>
      </c>
      <c r="H6" s="12">
        <v>2796</v>
      </c>
      <c r="I6" s="12">
        <v>2894</v>
      </c>
      <c r="J6" s="12">
        <v>3405</v>
      </c>
      <c r="K6" s="12">
        <v>4017</v>
      </c>
      <c r="L6" s="12">
        <v>4076</v>
      </c>
      <c r="M6" s="12">
        <v>4282</v>
      </c>
      <c r="N6" s="12">
        <v>4529</v>
      </c>
      <c r="O6" s="12">
        <v>4484</v>
      </c>
      <c r="P6" s="12">
        <v>4652</v>
      </c>
      <c r="Q6" s="12">
        <v>5027</v>
      </c>
      <c r="R6" s="12">
        <v>5918</v>
      </c>
      <c r="S6" s="12">
        <v>6277</v>
      </c>
      <c r="T6" s="12">
        <v>6641</v>
      </c>
      <c r="U6" s="12">
        <v>7338</v>
      </c>
      <c r="V6" s="12">
        <v>8098</v>
      </c>
      <c r="W6" s="12">
        <v>9525</v>
      </c>
      <c r="X6" s="12">
        <v>11192</v>
      </c>
      <c r="Y6" s="12">
        <v>12378</v>
      </c>
      <c r="Z6" s="12">
        <v>12955</v>
      </c>
      <c r="AA6" s="12">
        <v>14363</v>
      </c>
      <c r="AB6" s="12">
        <v>15365</v>
      </c>
      <c r="AC6" s="12">
        <v>16797</v>
      </c>
      <c r="AD6" s="12">
        <v>17885</v>
      </c>
      <c r="AE6" s="12">
        <v>17317</v>
      </c>
      <c r="AF6" s="12">
        <v>19160</v>
      </c>
      <c r="AG6" s="12">
        <v>20803</v>
      </c>
      <c r="AH6" s="12">
        <v>22049</v>
      </c>
      <c r="AI6" s="12">
        <v>22306</v>
      </c>
      <c r="AJ6" s="12">
        <v>24397</v>
      </c>
      <c r="AK6" s="12">
        <v>26600</v>
      </c>
      <c r="AL6" s="12">
        <v>27620</v>
      </c>
      <c r="AM6" s="12">
        <v>29869</v>
      </c>
      <c r="AN6" s="12">
        <v>31667</v>
      </c>
      <c r="AO6" s="12">
        <v>33878</v>
      </c>
      <c r="AP6" s="12">
        <v>36022</v>
      </c>
      <c r="AQ6" s="12">
        <v>36973</v>
      </c>
      <c r="AR6" s="12">
        <v>39311</v>
      </c>
      <c r="AS6" s="12">
        <v>45535</v>
      </c>
      <c r="AT6" s="12">
        <v>50181</v>
      </c>
      <c r="AU6" s="12">
        <v>54249</v>
      </c>
      <c r="AV6" s="12">
        <v>59516</v>
      </c>
      <c r="AW6" s="12">
        <v>63665</v>
      </c>
      <c r="AX6" s="12">
        <v>70075</v>
      </c>
      <c r="AY6" s="12">
        <v>74430</v>
      </c>
      <c r="AZ6" s="12">
        <v>80194</v>
      </c>
      <c r="BA6" s="12">
        <v>86668</v>
      </c>
      <c r="BB6" s="12">
        <v>94631</v>
      </c>
      <c r="BC6" s="12">
        <v>102726</v>
      </c>
      <c r="BD6" s="12">
        <v>108757</v>
      </c>
      <c r="BE6" s="12">
        <v>121536</v>
      </c>
      <c r="BF6" s="12">
        <v>146651</v>
      </c>
      <c r="BG6" s="12">
        <v>152915</v>
      </c>
      <c r="BH6" s="12">
        <v>168018</v>
      </c>
      <c r="BI6" s="12">
        <v>185003</v>
      </c>
      <c r="BJ6" s="12">
        <v>196579</v>
      </c>
      <c r="BK6" s="12">
        <v>204565</v>
      </c>
      <c r="BL6" s="12">
        <v>216840</v>
      </c>
      <c r="BM6" s="12">
        <v>233839</v>
      </c>
      <c r="BN6" s="12">
        <v>248156</v>
      </c>
      <c r="BO6" s="12">
        <v>263528</v>
      </c>
      <c r="BP6" s="12">
        <v>285729</v>
      </c>
      <c r="BQ6" s="12">
        <v>302501</v>
      </c>
      <c r="BR6" s="12">
        <v>319322</v>
      </c>
      <c r="BS6" s="12">
        <v>350747</v>
      </c>
      <c r="BT6" s="12">
        <v>358667</v>
      </c>
      <c r="BU6" s="12">
        <v>371681</v>
      </c>
      <c r="BV6" s="12">
        <v>388899</v>
      </c>
      <c r="BW6" s="12">
        <v>402904</v>
      </c>
      <c r="BX6" s="12">
        <v>424636</v>
      </c>
      <c r="BY6" s="12">
        <v>449868</v>
      </c>
      <c r="BZ6" s="12">
        <v>441507</v>
      </c>
      <c r="CA6" s="12">
        <v>467032</v>
      </c>
      <c r="CB6" s="12">
        <v>491120</v>
      </c>
      <c r="CC6" s="12">
        <v>531742</v>
      </c>
      <c r="CD6" s="12">
        <v>575663</v>
      </c>
      <c r="CE6" s="12">
        <v>611790</v>
      </c>
      <c r="CF6" s="12">
        <v>631279</v>
      </c>
      <c r="CG6" s="12">
        <v>637442</v>
      </c>
      <c r="CH6" s="12">
        <v>608503</v>
      </c>
      <c r="CI6" s="12">
        <v>638215</v>
      </c>
      <c r="CJ6" s="12">
        <v>670848</v>
      </c>
      <c r="CK6" s="12">
        <v>695082</v>
      </c>
      <c r="CL6" s="12">
        <v>726674</v>
      </c>
      <c r="CM6" s="12">
        <v>754668</v>
      </c>
      <c r="CN6" s="12">
        <v>771216</v>
      </c>
      <c r="CO6" s="12">
        <v>785159</v>
      </c>
      <c r="CP6" s="12">
        <v>825905</v>
      </c>
      <c r="CQ6" s="12">
        <v>873481</v>
      </c>
      <c r="CR6" s="12">
        <v>928990</v>
      </c>
      <c r="CS6" s="12">
        <v>507677</v>
      </c>
      <c r="CT6" s="12">
        <v>714199</v>
      </c>
      <c r="CU6" s="12">
        <v>1110235</v>
      </c>
      <c r="CV6" s="12">
        <v>1124676</v>
      </c>
    </row>
    <row r="7" spans="1:100" x14ac:dyDescent="0.2">
      <c r="A7" t="s">
        <v>52</v>
      </c>
      <c r="F7" s="12">
        <v>1149</v>
      </c>
      <c r="G7" s="12">
        <v>740</v>
      </c>
      <c r="H7" s="12">
        <v>450</v>
      </c>
      <c r="I7" s="12">
        <v>345</v>
      </c>
      <c r="J7" s="12">
        <v>488</v>
      </c>
      <c r="K7" s="12">
        <v>681</v>
      </c>
      <c r="L7" s="12">
        <v>863</v>
      </c>
      <c r="M7" s="12">
        <v>1257</v>
      </c>
      <c r="N7" s="12">
        <v>1359</v>
      </c>
      <c r="O7" s="12">
        <v>912</v>
      </c>
      <c r="P7" s="12">
        <v>1330</v>
      </c>
      <c r="Q7" s="12">
        <v>2675</v>
      </c>
      <c r="R7" s="12">
        <v>7352</v>
      </c>
      <c r="S7" s="12">
        <v>11112</v>
      </c>
      <c r="T7" s="12">
        <v>13732</v>
      </c>
      <c r="U7" s="12">
        <v>12557</v>
      </c>
      <c r="V7" s="12">
        <v>10184</v>
      </c>
      <c r="W7" s="12">
        <v>8573</v>
      </c>
      <c r="X7" s="12">
        <v>10777</v>
      </c>
      <c r="Y7" s="12">
        <v>11681</v>
      </c>
      <c r="Z7" s="12">
        <v>9262</v>
      </c>
      <c r="AA7" s="12">
        <v>16764</v>
      </c>
      <c r="AB7" s="12">
        <v>21104</v>
      </c>
      <c r="AC7" s="12">
        <v>17677</v>
      </c>
      <c r="AD7" s="12">
        <v>18369</v>
      </c>
      <c r="AE7" s="12">
        <v>15528</v>
      </c>
      <c r="AF7" s="12">
        <v>20115</v>
      </c>
      <c r="AG7" s="12">
        <v>19919</v>
      </c>
      <c r="AH7" s="12">
        <v>18981</v>
      </c>
      <c r="AI7" s="12">
        <v>16064</v>
      </c>
      <c r="AJ7" s="12">
        <v>20682</v>
      </c>
      <c r="AK7" s="12">
        <v>19142</v>
      </c>
      <c r="AL7" s="12">
        <v>19419</v>
      </c>
      <c r="AM7" s="12">
        <v>20591</v>
      </c>
      <c r="AN7" s="12">
        <v>22754</v>
      </c>
      <c r="AO7" s="12">
        <v>23888</v>
      </c>
      <c r="AP7" s="12">
        <v>27137</v>
      </c>
      <c r="AQ7" s="12">
        <v>29492</v>
      </c>
      <c r="AR7" s="12">
        <v>27828</v>
      </c>
      <c r="AS7" s="12">
        <v>33534</v>
      </c>
      <c r="AT7" s="12">
        <v>33344</v>
      </c>
      <c r="AU7" s="12">
        <v>27286</v>
      </c>
      <c r="AV7" s="12">
        <v>29995</v>
      </c>
      <c r="AW7" s="12">
        <v>33795</v>
      </c>
      <c r="AX7" s="12">
        <v>40409</v>
      </c>
      <c r="AY7" s="12">
        <v>42849</v>
      </c>
      <c r="AZ7" s="12">
        <v>41908</v>
      </c>
      <c r="BA7" s="12">
        <v>53495</v>
      </c>
      <c r="BB7" s="12">
        <v>60578</v>
      </c>
      <c r="BC7" s="12">
        <v>67556</v>
      </c>
      <c r="BD7" s="12">
        <v>70619</v>
      </c>
      <c r="BE7" s="12">
        <v>68203</v>
      </c>
      <c r="BF7" s="12">
        <v>65994</v>
      </c>
      <c r="BG7" s="12">
        <v>48763</v>
      </c>
      <c r="BH7" s="12">
        <v>61721</v>
      </c>
      <c r="BI7" s="12">
        <v>75940</v>
      </c>
      <c r="BJ7" s="12">
        <v>71083</v>
      </c>
      <c r="BK7" s="12">
        <v>76238</v>
      </c>
      <c r="BL7" s="12">
        <v>94230</v>
      </c>
      <c r="BM7" s="12">
        <v>103953</v>
      </c>
      <c r="BN7" s="12">
        <v>101208</v>
      </c>
      <c r="BO7" s="12">
        <v>98453</v>
      </c>
      <c r="BP7" s="12">
        <v>88598</v>
      </c>
      <c r="BQ7" s="12">
        <v>94429</v>
      </c>
      <c r="BR7" s="12">
        <v>108041</v>
      </c>
      <c r="BS7" s="12">
        <v>132356</v>
      </c>
      <c r="BT7" s="12">
        <v>140323</v>
      </c>
      <c r="BU7" s="12">
        <v>152928</v>
      </c>
      <c r="BV7" s="12">
        <v>161359</v>
      </c>
      <c r="BW7" s="12">
        <v>158668</v>
      </c>
      <c r="BX7" s="12">
        <v>166463</v>
      </c>
      <c r="BY7" s="12">
        <v>165085</v>
      </c>
      <c r="BZ7" s="12">
        <v>106211</v>
      </c>
      <c r="CA7" s="12">
        <v>91076</v>
      </c>
      <c r="CB7" s="12">
        <v>126492</v>
      </c>
      <c r="CC7" s="12">
        <v>179234</v>
      </c>
      <c r="CD7" s="12">
        <v>262541</v>
      </c>
      <c r="CE7" s="12">
        <v>296082</v>
      </c>
      <c r="CF7" s="12">
        <v>277620</v>
      </c>
      <c r="CG7" s="12">
        <v>207206</v>
      </c>
      <c r="CH7" s="12">
        <v>161436</v>
      </c>
      <c r="CI7" s="12">
        <v>203784</v>
      </c>
      <c r="CJ7" s="12">
        <v>209219</v>
      </c>
      <c r="CK7" s="12">
        <v>245803</v>
      </c>
      <c r="CL7" s="12">
        <v>263956</v>
      </c>
      <c r="CM7" s="12">
        <v>290629</v>
      </c>
      <c r="CN7" s="12">
        <v>283948</v>
      </c>
      <c r="CO7" s="12">
        <v>262059</v>
      </c>
      <c r="CP7" s="12">
        <v>213815</v>
      </c>
      <c r="CQ7" s="12">
        <v>212944</v>
      </c>
      <c r="CR7" s="12">
        <v>196788</v>
      </c>
      <c r="CS7" s="12">
        <v>212506</v>
      </c>
      <c r="CT7" s="12">
        <v>340070</v>
      </c>
      <c r="CU7" s="12">
        <v>462034</v>
      </c>
      <c r="CV7" s="12">
        <v>498415</v>
      </c>
    </row>
    <row r="8" spans="1:100" x14ac:dyDescent="0.2">
      <c r="A8" t="s">
        <v>69</v>
      </c>
      <c r="F8" s="12">
        <f>F4-F5</f>
        <v>13662</v>
      </c>
      <c r="G8" s="12">
        <f t="shared" ref="G8:BR8" si="0">G4-G5</f>
        <v>11596</v>
      </c>
      <c r="H8" s="12">
        <f t="shared" si="0"/>
        <v>7349</v>
      </c>
      <c r="I8" s="12">
        <f t="shared" si="0"/>
        <v>4213</v>
      </c>
      <c r="J8" s="12">
        <f t="shared" si="0"/>
        <v>4519</v>
      </c>
      <c r="K8" s="12">
        <f t="shared" si="0"/>
        <v>7955</v>
      </c>
      <c r="L8" s="12">
        <f t="shared" si="0"/>
        <v>9374</v>
      </c>
      <c r="M8" s="12">
        <f t="shared" si="0"/>
        <v>11463</v>
      </c>
      <c r="N8" s="12">
        <f t="shared" si="0"/>
        <v>12414</v>
      </c>
      <c r="O8" s="12">
        <f t="shared" si="0"/>
        <v>10097</v>
      </c>
      <c r="P8" s="12">
        <f t="shared" si="0"/>
        <v>11784</v>
      </c>
      <c r="Q8" s="12">
        <f t="shared" si="0"/>
        <v>15224</v>
      </c>
      <c r="R8" s="12">
        <f t="shared" si="0"/>
        <v>21674</v>
      </c>
      <c r="S8" s="12">
        <f t="shared" si="0"/>
        <v>27119</v>
      </c>
      <c r="T8" s="12">
        <f t="shared" si="0"/>
        <v>31385</v>
      </c>
      <c r="U8" s="12">
        <f t="shared" si="0"/>
        <v>31915</v>
      </c>
      <c r="V8" s="12">
        <f t="shared" si="0"/>
        <v>28182</v>
      </c>
      <c r="W8" s="12">
        <f t="shared" si="0"/>
        <v>26166</v>
      </c>
      <c r="X8" s="12">
        <f t="shared" si="0"/>
        <v>33972</v>
      </c>
      <c r="Y8" s="12">
        <f t="shared" si="0"/>
        <v>41454</v>
      </c>
      <c r="Z8" s="12">
        <f t="shared" si="0"/>
        <v>39381</v>
      </c>
      <c r="AA8" s="12">
        <f t="shared" si="0"/>
        <v>47631</v>
      </c>
      <c r="AB8" s="12">
        <f t="shared" si="0"/>
        <v>53199</v>
      </c>
      <c r="AC8" s="12">
        <f t="shared" si="0"/>
        <v>52533</v>
      </c>
      <c r="AD8" s="12">
        <f t="shared" si="0"/>
        <v>54117</v>
      </c>
      <c r="AE8" s="12">
        <f t="shared" si="0"/>
        <v>52495</v>
      </c>
      <c r="AF8" s="12">
        <f t="shared" si="0"/>
        <v>64578</v>
      </c>
      <c r="AG8" s="12">
        <f t="shared" si="0"/>
        <v>65107</v>
      </c>
      <c r="AH8" s="12">
        <f t="shared" si="0"/>
        <v>65754</v>
      </c>
      <c r="AI8" s="12">
        <f t="shared" si="0"/>
        <v>61543</v>
      </c>
      <c r="AJ8" s="12">
        <f t="shared" si="0"/>
        <v>74173</v>
      </c>
      <c r="AK8" s="12">
        <f t="shared" si="0"/>
        <v>74515</v>
      </c>
      <c r="AL8" s="12">
        <f t="shared" si="0"/>
        <v>77343</v>
      </c>
      <c r="AM8" s="12">
        <f t="shared" si="0"/>
        <v>87728</v>
      </c>
      <c r="AN8" s="12">
        <f t="shared" si="0"/>
        <v>96383</v>
      </c>
      <c r="AO8" s="12">
        <f t="shared" si="0"/>
        <v>105614</v>
      </c>
      <c r="AP8" s="12">
        <f t="shared" si="0"/>
        <v>119513</v>
      </c>
      <c r="AQ8" s="12">
        <f t="shared" si="0"/>
        <v>127837</v>
      </c>
      <c r="AR8" s="12">
        <f t="shared" si="0"/>
        <v>128675</v>
      </c>
      <c r="AS8" s="12">
        <f t="shared" si="0"/>
        <v>141983</v>
      </c>
      <c r="AT8" s="12">
        <f t="shared" si="0"/>
        <v>145077</v>
      </c>
      <c r="AU8" s="12">
        <f t="shared" si="0"/>
        <v>139145</v>
      </c>
      <c r="AV8" s="12">
        <f t="shared" si="0"/>
        <v>157175</v>
      </c>
      <c r="AW8" s="12">
        <f t="shared" si="0"/>
        <v>175837</v>
      </c>
      <c r="AX8" s="12">
        <f t="shared" si="0"/>
        <v>195558</v>
      </c>
      <c r="AY8" s="12">
        <f t="shared" si="0"/>
        <v>195723</v>
      </c>
      <c r="AZ8" s="12">
        <f t="shared" si="0"/>
        <v>221535</v>
      </c>
      <c r="BA8" s="12">
        <f t="shared" si="0"/>
        <v>256390</v>
      </c>
      <c r="BB8" s="12">
        <f t="shared" si="0"/>
        <v>291515</v>
      </c>
      <c r="BC8" s="12">
        <f t="shared" si="0"/>
        <v>324280</v>
      </c>
      <c r="BD8" s="12">
        <f t="shared" si="0"/>
        <v>335482</v>
      </c>
      <c r="BE8" s="12">
        <f t="shared" si="0"/>
        <v>344977</v>
      </c>
      <c r="BF8" s="12">
        <f t="shared" si="0"/>
        <v>420133</v>
      </c>
      <c r="BG8" s="12">
        <f t="shared" si="0"/>
        <v>417721</v>
      </c>
      <c r="BH8" s="12">
        <f t="shared" si="0"/>
        <v>471173</v>
      </c>
      <c r="BI8" s="12">
        <f t="shared" si="0"/>
        <v>558841</v>
      </c>
      <c r="BJ8" s="12">
        <f t="shared" si="0"/>
        <v>580101</v>
      </c>
      <c r="BK8" s="12">
        <f t="shared" si="0"/>
        <v>568859</v>
      </c>
      <c r="BL8" s="12">
        <f t="shared" si="0"/>
        <v>621752</v>
      </c>
      <c r="BM8" s="12">
        <f t="shared" si="0"/>
        <v>690400</v>
      </c>
      <c r="BN8" s="12">
        <f t="shared" si="0"/>
        <v>705231</v>
      </c>
      <c r="BO8" s="12">
        <f t="shared" si="0"/>
        <v>720550</v>
      </c>
      <c r="BP8" s="12">
        <f t="shared" si="0"/>
        <v>736560</v>
      </c>
      <c r="BQ8" s="12">
        <f t="shared" si="0"/>
        <v>751571</v>
      </c>
      <c r="BR8" s="12">
        <f t="shared" si="0"/>
        <v>808077</v>
      </c>
      <c r="BS8" s="12">
        <f t="shared" ref="BS8:CV8" si="1">BS4-BS5</f>
        <v>935558</v>
      </c>
      <c r="BT8" s="12">
        <f t="shared" si="1"/>
        <v>996093</v>
      </c>
      <c r="BU8" s="12">
        <f t="shared" si="1"/>
        <v>1074489</v>
      </c>
      <c r="BV8" s="12">
        <f t="shared" si="1"/>
        <v>1152190</v>
      </c>
      <c r="BW8" s="12">
        <f t="shared" si="1"/>
        <v>1147248</v>
      </c>
      <c r="BX8" s="12">
        <f t="shared" si="1"/>
        <v>1179233</v>
      </c>
      <c r="BY8" s="12">
        <f t="shared" si="1"/>
        <v>1176007</v>
      </c>
      <c r="BZ8" s="12">
        <f t="shared" si="1"/>
        <v>1106393</v>
      </c>
      <c r="CA8" s="12">
        <f t="shared" si="1"/>
        <v>1198077</v>
      </c>
      <c r="CB8" s="12">
        <f t="shared" si="1"/>
        <v>1321246</v>
      </c>
      <c r="CC8" s="12">
        <f t="shared" si="1"/>
        <v>1520355</v>
      </c>
      <c r="CD8" s="12">
        <f t="shared" si="1"/>
        <v>1733173</v>
      </c>
      <c r="CE8" s="12">
        <f t="shared" si="1"/>
        <v>1909626</v>
      </c>
      <c r="CF8" s="12">
        <f t="shared" si="1"/>
        <v>1903047</v>
      </c>
      <c r="CG8" s="12">
        <f t="shared" si="1"/>
        <v>1854686</v>
      </c>
      <c r="CH8" s="12">
        <f t="shared" si="1"/>
        <v>1694524</v>
      </c>
      <c r="CI8" s="12">
        <f t="shared" si="1"/>
        <v>1997098</v>
      </c>
      <c r="CJ8" s="12">
        <f t="shared" si="1"/>
        <v>2114875</v>
      </c>
      <c r="CK8" s="12">
        <f t="shared" si="1"/>
        <v>2267798</v>
      </c>
      <c r="CL8" s="12">
        <f t="shared" si="1"/>
        <v>2361180</v>
      </c>
      <c r="CM8" s="12">
        <f t="shared" si="1"/>
        <v>2466102</v>
      </c>
      <c r="CN8" s="12">
        <f t="shared" si="1"/>
        <v>2510214</v>
      </c>
      <c r="CO8" s="12">
        <f t="shared" si="1"/>
        <v>2456953</v>
      </c>
      <c r="CP8" s="12">
        <f t="shared" si="1"/>
        <v>2534437</v>
      </c>
      <c r="CQ8" s="12">
        <f t="shared" si="1"/>
        <v>2708621</v>
      </c>
      <c r="CR8" s="12">
        <f t="shared" si="1"/>
        <v>2790853</v>
      </c>
      <c r="CS8" s="12">
        <f t="shared" si="1"/>
        <v>2419850</v>
      </c>
      <c r="CT8" s="12">
        <f t="shared" si="1"/>
        <v>3249433</v>
      </c>
      <c r="CU8" s="12">
        <f t="shared" si="1"/>
        <v>3885409</v>
      </c>
      <c r="CV8" s="12">
        <f t="shared" si="1"/>
        <v>3982740</v>
      </c>
    </row>
    <row r="9" spans="1:100" x14ac:dyDescent="0.2">
      <c r="A9" t="s">
        <v>70</v>
      </c>
      <c r="F9" s="12">
        <f>F4-F5-F6-F7</f>
        <v>9560</v>
      </c>
      <c r="G9" s="12">
        <f t="shared" ref="G9:BR9" si="2">G4-G5-G6-G7</f>
        <v>7865</v>
      </c>
      <c r="H9" s="12">
        <f t="shared" si="2"/>
        <v>4103</v>
      </c>
      <c r="I9" s="12">
        <f t="shared" si="2"/>
        <v>974</v>
      </c>
      <c r="J9" s="12">
        <f t="shared" si="2"/>
        <v>626</v>
      </c>
      <c r="K9" s="12">
        <f t="shared" si="2"/>
        <v>3257</v>
      </c>
      <c r="L9" s="12">
        <f>L4-L5-L6-L7</f>
        <v>4435</v>
      </c>
      <c r="M9" s="12">
        <f t="shared" si="2"/>
        <v>5924</v>
      </c>
      <c r="N9" s="12">
        <f t="shared" si="2"/>
        <v>6526</v>
      </c>
      <c r="O9" s="12">
        <f t="shared" si="2"/>
        <v>4701</v>
      </c>
      <c r="P9" s="12">
        <f t="shared" si="2"/>
        <v>5802</v>
      </c>
      <c r="Q9" s="12">
        <f t="shared" si="2"/>
        <v>7522</v>
      </c>
      <c r="R9" s="12">
        <f t="shared" si="2"/>
        <v>8404</v>
      </c>
      <c r="S9" s="12">
        <f t="shared" si="2"/>
        <v>9730</v>
      </c>
      <c r="T9" s="12">
        <f t="shared" si="2"/>
        <v>11012</v>
      </c>
      <c r="U9" s="12">
        <f t="shared" si="2"/>
        <v>12020</v>
      </c>
      <c r="V9" s="12">
        <f t="shared" si="2"/>
        <v>9900</v>
      </c>
      <c r="W9" s="12">
        <f t="shared" si="2"/>
        <v>8068</v>
      </c>
      <c r="X9" s="12">
        <f t="shared" si="2"/>
        <v>12003</v>
      </c>
      <c r="Y9" s="12">
        <f t="shared" si="2"/>
        <v>17395</v>
      </c>
      <c r="Z9" s="12">
        <f t="shared" si="2"/>
        <v>17164</v>
      </c>
      <c r="AA9" s="12">
        <f t="shared" si="2"/>
        <v>16504</v>
      </c>
      <c r="AB9" s="12">
        <f t="shared" si="2"/>
        <v>16730</v>
      </c>
      <c r="AC9" s="12">
        <f t="shared" si="2"/>
        <v>18059</v>
      </c>
      <c r="AD9" s="12">
        <f t="shared" si="2"/>
        <v>17863</v>
      </c>
      <c r="AE9" s="12">
        <f t="shared" si="2"/>
        <v>19650</v>
      </c>
      <c r="AF9" s="12">
        <f t="shared" si="2"/>
        <v>25303</v>
      </c>
      <c r="AG9" s="12">
        <f t="shared" si="2"/>
        <v>24385</v>
      </c>
      <c r="AH9" s="12">
        <f t="shared" si="2"/>
        <v>24724</v>
      </c>
      <c r="AI9" s="12">
        <f t="shared" si="2"/>
        <v>23173</v>
      </c>
      <c r="AJ9" s="12">
        <f t="shared" si="2"/>
        <v>29094</v>
      </c>
      <c r="AK9" s="12">
        <f t="shared" si="2"/>
        <v>28773</v>
      </c>
      <c r="AL9" s="12">
        <f t="shared" si="2"/>
        <v>30304</v>
      </c>
      <c r="AM9" s="12">
        <f t="shared" si="2"/>
        <v>37268</v>
      </c>
      <c r="AN9" s="12">
        <f t="shared" si="2"/>
        <v>41962</v>
      </c>
      <c r="AO9" s="12">
        <f t="shared" si="2"/>
        <v>47848</v>
      </c>
      <c r="AP9" s="12">
        <f t="shared" si="2"/>
        <v>56354</v>
      </c>
      <c r="AQ9" s="12">
        <f t="shared" si="2"/>
        <v>61372</v>
      </c>
      <c r="AR9" s="12">
        <f t="shared" si="2"/>
        <v>61536</v>
      </c>
      <c r="AS9" s="12">
        <f t="shared" si="2"/>
        <v>62914</v>
      </c>
      <c r="AT9" s="12">
        <f t="shared" si="2"/>
        <v>61552</v>
      </c>
      <c r="AU9" s="12">
        <f t="shared" si="2"/>
        <v>57610</v>
      </c>
      <c r="AV9" s="12">
        <f t="shared" si="2"/>
        <v>67664</v>
      </c>
      <c r="AW9" s="12">
        <f t="shared" si="2"/>
        <v>78377</v>
      </c>
      <c r="AX9" s="12">
        <f t="shared" si="2"/>
        <v>85074</v>
      </c>
      <c r="AY9" s="12">
        <f t="shared" si="2"/>
        <v>78444</v>
      </c>
      <c r="AZ9" s="12">
        <f t="shared" si="2"/>
        <v>99433</v>
      </c>
      <c r="BA9" s="12">
        <f t="shared" si="2"/>
        <v>116227</v>
      </c>
      <c r="BB9" s="12">
        <f t="shared" si="2"/>
        <v>136306</v>
      </c>
      <c r="BC9" s="12">
        <f t="shared" si="2"/>
        <v>153998</v>
      </c>
      <c r="BD9" s="12">
        <f t="shared" si="2"/>
        <v>156106</v>
      </c>
      <c r="BE9" s="12">
        <f t="shared" si="2"/>
        <v>155238</v>
      </c>
      <c r="BF9" s="12">
        <f t="shared" si="2"/>
        <v>207488</v>
      </c>
      <c r="BG9" s="12">
        <f t="shared" si="2"/>
        <v>216043</v>
      </c>
      <c r="BH9" s="12">
        <f t="shared" si="2"/>
        <v>241434</v>
      </c>
      <c r="BI9" s="12">
        <f t="shared" si="2"/>
        <v>297898</v>
      </c>
      <c r="BJ9" s="12">
        <f t="shared" si="2"/>
        <v>312439</v>
      </c>
      <c r="BK9" s="12">
        <f t="shared" si="2"/>
        <v>288056</v>
      </c>
      <c r="BL9" s="12">
        <f t="shared" si="2"/>
        <v>310682</v>
      </c>
      <c r="BM9" s="12">
        <f t="shared" si="2"/>
        <v>352608</v>
      </c>
      <c r="BN9" s="12">
        <f t="shared" si="2"/>
        <v>355867</v>
      </c>
      <c r="BO9" s="12">
        <f t="shared" si="2"/>
        <v>358569</v>
      </c>
      <c r="BP9" s="12">
        <f t="shared" si="2"/>
        <v>362233</v>
      </c>
      <c r="BQ9" s="12">
        <f t="shared" si="2"/>
        <v>354641</v>
      </c>
      <c r="BR9" s="12">
        <f t="shared" si="2"/>
        <v>380714</v>
      </c>
      <c r="BS9" s="12">
        <f t="shared" ref="BS9:CV9" si="3">BS4-BS5-BS6-BS7</f>
        <v>452455</v>
      </c>
      <c r="BT9" s="12">
        <f t="shared" si="3"/>
        <v>497103</v>
      </c>
      <c r="BU9" s="12">
        <f t="shared" si="3"/>
        <v>549880</v>
      </c>
      <c r="BV9" s="12">
        <f t="shared" si="3"/>
        <v>601932</v>
      </c>
      <c r="BW9" s="12">
        <f t="shared" si="3"/>
        <v>585676</v>
      </c>
      <c r="BX9" s="12">
        <f t="shared" si="3"/>
        <v>588134</v>
      </c>
      <c r="BY9" s="12">
        <f t="shared" si="3"/>
        <v>561054</v>
      </c>
      <c r="BZ9" s="12">
        <f t="shared" si="3"/>
        <v>558675</v>
      </c>
      <c r="CA9" s="12">
        <f t="shared" si="3"/>
        <v>639969</v>
      </c>
      <c r="CB9" s="12">
        <f t="shared" si="3"/>
        <v>703634</v>
      </c>
      <c r="CC9" s="12">
        <f t="shared" si="3"/>
        <v>809379</v>
      </c>
      <c r="CD9" s="12">
        <f t="shared" si="3"/>
        <v>894969</v>
      </c>
      <c r="CE9" s="12">
        <f t="shared" si="3"/>
        <v>1001754</v>
      </c>
      <c r="CF9" s="12">
        <f t="shared" si="3"/>
        <v>994148</v>
      </c>
      <c r="CG9" s="12">
        <f t="shared" si="3"/>
        <v>1010038</v>
      </c>
      <c r="CH9" s="12">
        <f t="shared" si="3"/>
        <v>924585</v>
      </c>
      <c r="CI9" s="12">
        <f t="shared" si="3"/>
        <v>1155099</v>
      </c>
      <c r="CJ9" s="12">
        <f t="shared" si="3"/>
        <v>1234808</v>
      </c>
      <c r="CK9" s="12">
        <f t="shared" si="3"/>
        <v>1326913</v>
      </c>
      <c r="CL9" s="12">
        <f t="shared" si="3"/>
        <v>1370550</v>
      </c>
      <c r="CM9" s="12">
        <f t="shared" si="3"/>
        <v>1420805</v>
      </c>
      <c r="CN9" s="12">
        <f t="shared" si="3"/>
        <v>1455050</v>
      </c>
      <c r="CO9" s="12">
        <f t="shared" si="3"/>
        <v>1409735</v>
      </c>
      <c r="CP9" s="12">
        <f t="shared" si="3"/>
        <v>1494717</v>
      </c>
      <c r="CQ9" s="12">
        <f t="shared" si="3"/>
        <v>1622196</v>
      </c>
      <c r="CR9" s="12">
        <f t="shared" si="3"/>
        <v>1665075</v>
      </c>
      <c r="CS9" s="12">
        <f t="shared" si="3"/>
        <v>1699667</v>
      </c>
      <c r="CT9" s="12">
        <f t="shared" si="3"/>
        <v>2195164</v>
      </c>
      <c r="CU9" s="12">
        <f t="shared" si="3"/>
        <v>2313140</v>
      </c>
      <c r="CV9" s="12">
        <f t="shared" si="3"/>
        <v>2359649</v>
      </c>
    </row>
    <row r="10" spans="1:100" x14ac:dyDescent="0.2">
      <c r="A10" t="s">
        <v>53</v>
      </c>
      <c r="B10">
        <v>97064</v>
      </c>
      <c r="C10">
        <v>99885</v>
      </c>
      <c r="D10">
        <v>101334</v>
      </c>
      <c r="E10">
        <v>103575</v>
      </c>
      <c r="F10">
        <v>102600</v>
      </c>
      <c r="G10">
        <v>97578</v>
      </c>
      <c r="H10">
        <v>87862</v>
      </c>
      <c r="I10">
        <v>82123</v>
      </c>
      <c r="J10">
        <v>82685</v>
      </c>
      <c r="K10">
        <v>83912</v>
      </c>
      <c r="L10">
        <v>83436</v>
      </c>
      <c r="M10">
        <v>91866</v>
      </c>
      <c r="N10">
        <v>95067</v>
      </c>
      <c r="O10">
        <v>93989</v>
      </c>
      <c r="P10">
        <v>94830</v>
      </c>
      <c r="Q10">
        <v>100547</v>
      </c>
      <c r="R10">
        <v>112617</v>
      </c>
      <c r="S10">
        <v>120147</v>
      </c>
      <c r="T10">
        <v>121044</v>
      </c>
      <c r="U10">
        <v>122510</v>
      </c>
      <c r="V10">
        <v>134003</v>
      </c>
      <c r="W10">
        <v>161715</v>
      </c>
      <c r="X10">
        <v>192728</v>
      </c>
      <c r="Y10">
        <v>211040</v>
      </c>
      <c r="Z10">
        <v>215670</v>
      </c>
      <c r="AA10">
        <v>241923</v>
      </c>
      <c r="AB10">
        <v>262117</v>
      </c>
      <c r="AC10">
        <v>277787</v>
      </c>
      <c r="AD10">
        <v>292500</v>
      </c>
      <c r="AE10">
        <v>301967</v>
      </c>
      <c r="AF10">
        <v>332305</v>
      </c>
      <c r="AG10">
        <v>368854</v>
      </c>
      <c r="AH10">
        <v>396424</v>
      </c>
      <c r="AI10">
        <v>404910</v>
      </c>
      <c r="AJ10">
        <v>422056</v>
      </c>
      <c r="AK10">
        <v>431682</v>
      </c>
      <c r="AL10">
        <v>443252</v>
      </c>
      <c r="AM10">
        <v>457910</v>
      </c>
      <c r="AN10">
        <v>473397</v>
      </c>
      <c r="AO10">
        <v>499570</v>
      </c>
      <c r="AP10">
        <v>534604</v>
      </c>
      <c r="AQ10">
        <v>582406</v>
      </c>
      <c r="AR10">
        <v>632741</v>
      </c>
      <c r="AS10">
        <v>696068</v>
      </c>
      <c r="AT10">
        <v>767094</v>
      </c>
      <c r="AU10">
        <v>843414</v>
      </c>
      <c r="AV10">
        <v>921543</v>
      </c>
      <c r="AW10">
        <v>998403</v>
      </c>
      <c r="AX10">
        <v>1124922</v>
      </c>
      <c r="AY10">
        <v>1372198</v>
      </c>
      <c r="AZ10">
        <v>1518805</v>
      </c>
      <c r="BA10">
        <v>1666379</v>
      </c>
      <c r="BB10">
        <v>1850996</v>
      </c>
      <c r="BC10">
        <v>2097947</v>
      </c>
      <c r="BD10">
        <v>2414175</v>
      </c>
      <c r="BE10">
        <v>2766412</v>
      </c>
      <c r="BF10">
        <v>3125661</v>
      </c>
      <c r="BG10">
        <v>3320755</v>
      </c>
      <c r="BH10">
        <v>3415779</v>
      </c>
      <c r="BI10">
        <v>3613437</v>
      </c>
      <c r="BJ10">
        <v>3801706</v>
      </c>
      <c r="BK10">
        <v>3959550</v>
      </c>
      <c r="BL10">
        <v>4154780</v>
      </c>
      <c r="BM10">
        <v>4404530</v>
      </c>
      <c r="BN10">
        <v>4650305</v>
      </c>
      <c r="BO10">
        <v>4905710</v>
      </c>
      <c r="BP10">
        <v>5028760</v>
      </c>
      <c r="BQ10">
        <v>5205412</v>
      </c>
      <c r="BR10">
        <v>5454732</v>
      </c>
      <c r="BS10">
        <v>5759417</v>
      </c>
      <c r="BT10">
        <v>6106995</v>
      </c>
      <c r="BU10">
        <v>6431219</v>
      </c>
      <c r="BV10">
        <v>6811804</v>
      </c>
      <c r="BW10">
        <v>7180238</v>
      </c>
      <c r="BX10">
        <v>7599121</v>
      </c>
      <c r="BY10">
        <v>8137294</v>
      </c>
      <c r="BZ10">
        <v>8540556</v>
      </c>
      <c r="CA10">
        <v>8810698</v>
      </c>
      <c r="CB10">
        <v>9081233</v>
      </c>
      <c r="CC10">
        <v>9838424</v>
      </c>
      <c r="CD10">
        <v>10724500</v>
      </c>
      <c r="CE10">
        <v>11601575</v>
      </c>
      <c r="CF10">
        <v>12248970</v>
      </c>
      <c r="CG10">
        <v>13060201</v>
      </c>
      <c r="CH10">
        <v>12692474</v>
      </c>
      <c r="CI10">
        <v>13078839</v>
      </c>
      <c r="CJ10">
        <v>13738372</v>
      </c>
      <c r="CK10">
        <v>14229170</v>
      </c>
      <c r="CL10">
        <v>14783467</v>
      </c>
      <c r="CM10">
        <v>15515241</v>
      </c>
      <c r="CN10">
        <v>15792586</v>
      </c>
      <c r="CO10">
        <v>16251521</v>
      </c>
      <c r="CP10">
        <v>16888542</v>
      </c>
      <c r="CQ10">
        <v>17670681</v>
      </c>
      <c r="CR10">
        <v>18486087</v>
      </c>
      <c r="CS10">
        <v>18875338</v>
      </c>
      <c r="CT10">
        <v>20919403</v>
      </c>
      <c r="CU10">
        <v>23086165</v>
      </c>
    </row>
    <row r="11" spans="1:100" s="11" customFormat="1" x14ac:dyDescent="0.2"/>
    <row r="12" spans="1:100" s="11" customFormat="1" x14ac:dyDescent="0.2">
      <c r="A12" s="11" t="s">
        <v>57</v>
      </c>
    </row>
    <row r="13" spans="1:100" s="11" customFormat="1" x14ac:dyDescent="0.2">
      <c r="A13" s="13" t="s">
        <v>55</v>
      </c>
      <c r="F13" s="14">
        <f t="shared" ref="F13:AK13" si="4">F8/(E10)</f>
        <v>0.13190441708906589</v>
      </c>
      <c r="G13" s="14">
        <f t="shared" si="4"/>
        <v>0.1130214424951267</v>
      </c>
      <c r="H13" s="14">
        <f t="shared" si="4"/>
        <v>7.5314107688208412E-2</v>
      </c>
      <c r="I13" s="14">
        <f t="shared" si="4"/>
        <v>4.7950194623386677E-2</v>
      </c>
      <c r="J13" s="14">
        <f t="shared" si="4"/>
        <v>5.5027215274649002E-2</v>
      </c>
      <c r="K13" s="14">
        <f t="shared" si="4"/>
        <v>9.6208502146701333E-2</v>
      </c>
      <c r="L13" s="14">
        <f t="shared" si="4"/>
        <v>0.11171226999713986</v>
      </c>
      <c r="M13" s="14">
        <f t="shared" si="4"/>
        <v>0.13738673953689054</v>
      </c>
      <c r="N13" s="14">
        <f t="shared" si="4"/>
        <v>0.13513160472862648</v>
      </c>
      <c r="O13" s="14">
        <f t="shared" si="4"/>
        <v>0.10620930501646207</v>
      </c>
      <c r="P13" s="14">
        <f t="shared" si="4"/>
        <v>0.12537637383098021</v>
      </c>
      <c r="Q13" s="14">
        <f t="shared" si="4"/>
        <v>0.1605399135294738</v>
      </c>
      <c r="R13" s="14">
        <f t="shared" si="4"/>
        <v>0.2155608819755935</v>
      </c>
      <c r="S13" s="14">
        <f t="shared" si="4"/>
        <v>0.24080733814610583</v>
      </c>
      <c r="T13" s="14">
        <f t="shared" si="4"/>
        <v>0.26122167012076875</v>
      </c>
      <c r="U13" s="14">
        <f t="shared" si="4"/>
        <v>0.26366445259575033</v>
      </c>
      <c r="V13" s="14">
        <f t="shared" si="4"/>
        <v>0.2300383642151661</v>
      </c>
      <c r="W13" s="14">
        <f t="shared" si="4"/>
        <v>0.19526428512794489</v>
      </c>
      <c r="X13" s="14">
        <f t="shared" si="4"/>
        <v>0.21007327706149709</v>
      </c>
      <c r="Y13" s="14">
        <f t="shared" si="4"/>
        <v>0.2150906977709518</v>
      </c>
      <c r="Z13" s="14">
        <f t="shared" si="4"/>
        <v>0.18660443517816527</v>
      </c>
      <c r="AA13" s="14">
        <f t="shared" si="4"/>
        <v>0.22085130059813604</v>
      </c>
      <c r="AB13" s="14">
        <f t="shared" si="4"/>
        <v>0.21990054686821839</v>
      </c>
      <c r="AC13" s="14">
        <f t="shared" si="4"/>
        <v>0.20041813388677576</v>
      </c>
      <c r="AD13" s="14">
        <f t="shared" si="4"/>
        <v>0.19481473215089259</v>
      </c>
      <c r="AE13" s="14">
        <f t="shared" si="4"/>
        <v>0.17947008547008547</v>
      </c>
      <c r="AF13" s="14">
        <f t="shared" si="4"/>
        <v>0.21385780565426024</v>
      </c>
      <c r="AG13" s="14">
        <f t="shared" si="4"/>
        <v>0.19592542995140008</v>
      </c>
      <c r="AH13" s="14">
        <f t="shared" si="4"/>
        <v>0.17826565524570698</v>
      </c>
      <c r="AI13" s="14">
        <f t="shared" si="4"/>
        <v>0.15524539382075758</v>
      </c>
      <c r="AJ13" s="14">
        <f t="shared" si="4"/>
        <v>0.18318391741374626</v>
      </c>
      <c r="AK13" s="14">
        <f t="shared" si="4"/>
        <v>0.17655240062930039</v>
      </c>
      <c r="AL13" s="14">
        <f t="shared" ref="AL13:BQ13" si="5">AL8/(AK10)</f>
        <v>0.17916660875366588</v>
      </c>
      <c r="AM13" s="14">
        <f t="shared" si="5"/>
        <v>0.19791901672186477</v>
      </c>
      <c r="AN13" s="14">
        <f t="shared" si="5"/>
        <v>0.21048459304230088</v>
      </c>
      <c r="AO13" s="14">
        <f t="shared" si="5"/>
        <v>0.22309816074035113</v>
      </c>
      <c r="AP13" s="14">
        <f t="shared" si="5"/>
        <v>0.23923173929579439</v>
      </c>
      <c r="AQ13" s="14">
        <f t="shared" si="5"/>
        <v>0.23912466049636741</v>
      </c>
      <c r="AR13" s="14">
        <f t="shared" si="5"/>
        <v>0.22093694089690011</v>
      </c>
      <c r="AS13" s="14">
        <f t="shared" si="5"/>
        <v>0.22439355123186264</v>
      </c>
      <c r="AT13" s="14">
        <f t="shared" si="5"/>
        <v>0.20842360229173013</v>
      </c>
      <c r="AU13" s="14">
        <f t="shared" si="5"/>
        <v>0.18139237173019213</v>
      </c>
      <c r="AV13" s="14">
        <f t="shared" si="5"/>
        <v>0.18635569245945643</v>
      </c>
      <c r="AW13" s="14">
        <f t="shared" si="5"/>
        <v>0.19080715712668861</v>
      </c>
      <c r="AX13" s="14">
        <f t="shared" si="5"/>
        <v>0.19587080567666562</v>
      </c>
      <c r="AY13" s="14">
        <f t="shared" si="5"/>
        <v>0.17398806317237994</v>
      </c>
      <c r="AZ13" s="14">
        <f t="shared" si="5"/>
        <v>0.16144535992619141</v>
      </c>
      <c r="BA13" s="14">
        <f t="shared" si="5"/>
        <v>0.16881034760881086</v>
      </c>
      <c r="BB13" s="14">
        <f t="shared" si="5"/>
        <v>0.17493919450497156</v>
      </c>
      <c r="BC13" s="14">
        <f t="shared" si="5"/>
        <v>0.17519216681181374</v>
      </c>
      <c r="BD13" s="14">
        <f t="shared" si="5"/>
        <v>0.15990966406682341</v>
      </c>
      <c r="BE13" s="14">
        <f t="shared" si="5"/>
        <v>0.14289643459981152</v>
      </c>
      <c r="BF13" s="14">
        <f t="shared" si="5"/>
        <v>0.15186928049762652</v>
      </c>
      <c r="BG13" s="14">
        <f t="shared" si="5"/>
        <v>0.13364245194856383</v>
      </c>
      <c r="BH13" s="14">
        <f t="shared" si="5"/>
        <v>0.14188731177096775</v>
      </c>
      <c r="BI13" s="14">
        <f t="shared" si="5"/>
        <v>0.16360572507764701</v>
      </c>
      <c r="BJ13" s="14">
        <f t="shared" si="5"/>
        <v>0.16053995129844523</v>
      </c>
      <c r="BK13" s="14">
        <f t="shared" si="5"/>
        <v>0.14963255969819866</v>
      </c>
      <c r="BL13" s="14">
        <f t="shared" si="5"/>
        <v>0.15702592466315618</v>
      </c>
      <c r="BM13" s="14">
        <f t="shared" si="5"/>
        <v>0.16617004991840723</v>
      </c>
      <c r="BN13" s="14">
        <f t="shared" si="5"/>
        <v>0.16011492713183925</v>
      </c>
      <c r="BO13" s="14">
        <f t="shared" si="5"/>
        <v>0.15494682606839766</v>
      </c>
      <c r="BP13" s="14">
        <f t="shared" si="5"/>
        <v>0.15014340431864093</v>
      </c>
      <c r="BQ13" s="14">
        <f t="shared" si="5"/>
        <v>0.14945453750029827</v>
      </c>
      <c r="BR13" s="14">
        <f t="shared" ref="BR13:CV13" si="6">BR8/(BQ10)</f>
        <v>0.15523785629264311</v>
      </c>
      <c r="BS13" s="14">
        <f t="shared" si="6"/>
        <v>0.17151310091861524</v>
      </c>
      <c r="BT13" s="14">
        <f t="shared" si="6"/>
        <v>0.17295031771444921</v>
      </c>
      <c r="BU13" s="14">
        <f t="shared" si="6"/>
        <v>0.17594397899457917</v>
      </c>
      <c r="BV13" s="14">
        <f t="shared" si="6"/>
        <v>0.17915577124647752</v>
      </c>
      <c r="BW13" s="14">
        <f t="shared" si="6"/>
        <v>0.16842058285881389</v>
      </c>
      <c r="BX13" s="14">
        <f t="shared" si="6"/>
        <v>0.16423313544759938</v>
      </c>
      <c r="BY13" s="14">
        <f t="shared" si="6"/>
        <v>0.15475566187194545</v>
      </c>
      <c r="BZ13" s="14">
        <f t="shared" si="6"/>
        <v>0.13596571538400848</v>
      </c>
      <c r="CA13" s="14">
        <f t="shared" si="6"/>
        <v>0.14028091379530794</v>
      </c>
      <c r="CB13" s="14">
        <f t="shared" si="6"/>
        <v>0.14995928812904494</v>
      </c>
      <c r="CC13" s="14">
        <f t="shared" si="6"/>
        <v>0.1674172438918812</v>
      </c>
      <c r="CD13" s="14">
        <f t="shared" si="6"/>
        <v>0.17616368231334611</v>
      </c>
      <c r="CE13" s="14">
        <f t="shared" si="6"/>
        <v>0.17806200755279966</v>
      </c>
      <c r="CF13" s="14">
        <f t="shared" si="6"/>
        <v>0.16403350407164544</v>
      </c>
      <c r="CG13" s="14">
        <f t="shared" si="6"/>
        <v>0.15141567005225745</v>
      </c>
      <c r="CH13" s="14">
        <f t="shared" si="6"/>
        <v>0.12974716085916288</v>
      </c>
      <c r="CI13" s="14">
        <f t="shared" si="6"/>
        <v>0.15734505345451172</v>
      </c>
      <c r="CJ13" s="14">
        <f t="shared" si="6"/>
        <v>0.16170204404228847</v>
      </c>
      <c r="CK13" s="14">
        <f t="shared" si="6"/>
        <v>0.16507035913716706</v>
      </c>
      <c r="CL13" s="14">
        <f t="shared" si="6"/>
        <v>0.16593940475797253</v>
      </c>
      <c r="CM13" s="14">
        <f t="shared" si="6"/>
        <v>0.16681486149358604</v>
      </c>
      <c r="CN13" s="14">
        <f t="shared" si="6"/>
        <v>0.16179020358111099</v>
      </c>
      <c r="CO13" s="14">
        <f t="shared" si="6"/>
        <v>0.15557635715898588</v>
      </c>
      <c r="CP13" s="14">
        <f t="shared" si="6"/>
        <v>0.15595075685531218</v>
      </c>
      <c r="CQ13" s="14">
        <f t="shared" si="6"/>
        <v>0.16038216916534298</v>
      </c>
      <c r="CR13" s="14">
        <f t="shared" si="6"/>
        <v>0.15793692387973049</v>
      </c>
      <c r="CS13" s="14">
        <f t="shared" si="6"/>
        <v>0.13090114744131628</v>
      </c>
      <c r="CT13" s="14">
        <f t="shared" si="6"/>
        <v>0.1721523079480749</v>
      </c>
      <c r="CU13" s="14">
        <f t="shared" si="6"/>
        <v>0.18573230794396953</v>
      </c>
      <c r="CV13" s="14">
        <f t="shared" si="6"/>
        <v>0.17251631009307955</v>
      </c>
    </row>
    <row r="14" spans="1:100" s="11" customFormat="1" x14ac:dyDescent="0.2">
      <c r="A14" s="13" t="s">
        <v>56</v>
      </c>
      <c r="F14" s="14">
        <f t="shared" ref="F14:AK14" si="7">F9/(E10)</f>
        <v>9.2300265508085927E-2</v>
      </c>
      <c r="G14" s="14">
        <f t="shared" si="7"/>
        <v>7.6656920077972715E-2</v>
      </c>
      <c r="H14" s="14">
        <f t="shared" si="7"/>
        <v>4.2048412552009674E-2</v>
      </c>
      <c r="I14" s="14">
        <f t="shared" si="7"/>
        <v>1.1085566001229201E-2</v>
      </c>
      <c r="J14" s="14">
        <f t="shared" si="7"/>
        <v>7.6227122730538341E-3</v>
      </c>
      <c r="K14" s="14">
        <f t="shared" si="7"/>
        <v>3.9390457761383564E-2</v>
      </c>
      <c r="L14" s="14">
        <f t="shared" si="7"/>
        <v>5.2852988845457145E-2</v>
      </c>
      <c r="M14" s="14">
        <f t="shared" si="7"/>
        <v>7.1000527350304418E-2</v>
      </c>
      <c r="N14" s="14">
        <f t="shared" si="7"/>
        <v>7.1038251366120214E-2</v>
      </c>
      <c r="O14" s="14">
        <f t="shared" si="7"/>
        <v>4.9449335731641897E-2</v>
      </c>
      <c r="P14" s="14">
        <f t="shared" si="7"/>
        <v>6.1730628052218878E-2</v>
      </c>
      <c r="Q14" s="14">
        <f t="shared" si="7"/>
        <v>7.9320890013708747E-2</v>
      </c>
      <c r="R14" s="14">
        <f t="shared" si="7"/>
        <v>8.358280207266254E-2</v>
      </c>
      <c r="S14" s="14">
        <f t="shared" si="7"/>
        <v>8.639903389363951E-2</v>
      </c>
      <c r="T14" s="14">
        <f t="shared" si="7"/>
        <v>9.1654390038869049E-2</v>
      </c>
      <c r="U14" s="14">
        <f t="shared" si="7"/>
        <v>9.9302732890519149E-2</v>
      </c>
      <c r="V14" s="14">
        <f t="shared" si="7"/>
        <v>8.0809729817974046E-2</v>
      </c>
      <c r="W14" s="14">
        <f t="shared" si="7"/>
        <v>6.0207607292374052E-2</v>
      </c>
      <c r="X14" s="14">
        <f t="shared" si="7"/>
        <v>7.422317039235693E-2</v>
      </c>
      <c r="Y14" s="14">
        <f t="shared" si="7"/>
        <v>9.0256734880245729E-2</v>
      </c>
      <c r="Z14" s="14">
        <f t="shared" si="7"/>
        <v>8.1330553449583023E-2</v>
      </c>
      <c r="AA14" s="14">
        <f t="shared" si="7"/>
        <v>7.6524319562294246E-2</v>
      </c>
      <c r="AB14" s="14">
        <f t="shared" si="7"/>
        <v>6.9154235025193966E-2</v>
      </c>
      <c r="AC14" s="14">
        <f t="shared" si="7"/>
        <v>6.889671406280401E-2</v>
      </c>
      <c r="AD14" s="14">
        <f t="shared" si="7"/>
        <v>6.4304665085119173E-2</v>
      </c>
      <c r="AE14" s="14">
        <f t="shared" si="7"/>
        <v>6.7179487179487185E-2</v>
      </c>
      <c r="AF14" s="14">
        <f t="shared" si="7"/>
        <v>8.3793924501683964E-2</v>
      </c>
      <c r="AG14" s="14">
        <f t="shared" si="7"/>
        <v>7.3381381562119138E-2</v>
      </c>
      <c r="AH14" s="14">
        <f t="shared" si="7"/>
        <v>6.7029231077879059E-2</v>
      </c>
      <c r="AI14" s="14">
        <f t="shared" si="7"/>
        <v>5.845508849111053E-2</v>
      </c>
      <c r="AJ14" s="14">
        <f t="shared" si="7"/>
        <v>7.1853004371341775E-2</v>
      </c>
      <c r="AK14" s="14">
        <f t="shared" si="7"/>
        <v>6.8173417745512443E-2</v>
      </c>
      <c r="AL14" s="14">
        <f t="shared" ref="AL14:BQ14" si="8">AL9/(AK10)</f>
        <v>7.0199823017869631E-2</v>
      </c>
      <c r="AM14" s="14">
        <f t="shared" si="8"/>
        <v>8.4078582837753699E-2</v>
      </c>
      <c r="AN14" s="14">
        <f t="shared" si="8"/>
        <v>9.163809482212662E-2</v>
      </c>
      <c r="AO14" s="14">
        <f t="shared" si="8"/>
        <v>0.10107372881534948</v>
      </c>
      <c r="AP14" s="14">
        <f t="shared" si="8"/>
        <v>0.11280501231058711</v>
      </c>
      <c r="AQ14" s="14">
        <f t="shared" si="8"/>
        <v>0.1147989914029824</v>
      </c>
      <c r="AR14" s="14">
        <f t="shared" si="8"/>
        <v>0.10565825214712761</v>
      </c>
      <c r="AS14" s="14">
        <f t="shared" si="8"/>
        <v>9.9430888783878402E-2</v>
      </c>
      <c r="AT14" s="14">
        <f t="shared" si="8"/>
        <v>8.8428142078072827E-2</v>
      </c>
      <c r="AU14" s="14">
        <f t="shared" si="8"/>
        <v>7.5101617272459439E-2</v>
      </c>
      <c r="AV14" s="14">
        <f t="shared" si="8"/>
        <v>8.02263182731138E-2</v>
      </c>
      <c r="AW14" s="14">
        <f t="shared" si="8"/>
        <v>8.5049748085547827E-2</v>
      </c>
      <c r="AX14" s="14">
        <f t="shared" si="8"/>
        <v>8.521008049855619E-2</v>
      </c>
      <c r="AY14" s="14">
        <f t="shared" si="8"/>
        <v>6.9732834809880156E-2</v>
      </c>
      <c r="AZ14" s="14">
        <f t="shared" si="8"/>
        <v>7.2462574643017988E-2</v>
      </c>
      <c r="BA14" s="14">
        <f t="shared" si="8"/>
        <v>7.6525294557234141E-2</v>
      </c>
      <c r="BB14" s="14">
        <f t="shared" si="8"/>
        <v>8.1797718286176199E-2</v>
      </c>
      <c r="BC14" s="14">
        <f t="shared" si="8"/>
        <v>8.3197370496748774E-2</v>
      </c>
      <c r="BD14" s="14">
        <f t="shared" si="8"/>
        <v>7.4408934067447849E-2</v>
      </c>
      <c r="BE14" s="14">
        <f t="shared" si="8"/>
        <v>6.430271210662028E-2</v>
      </c>
      <c r="BF14" s="14">
        <f t="shared" si="8"/>
        <v>7.5002566501302048E-2</v>
      </c>
      <c r="BG14" s="14">
        <f t="shared" si="8"/>
        <v>6.9119139919524217E-2</v>
      </c>
      <c r="BH14" s="14">
        <f t="shared" si="8"/>
        <v>7.2704550621771252E-2</v>
      </c>
      <c r="BI14" s="14">
        <f t="shared" si="8"/>
        <v>8.7212316721895652E-2</v>
      </c>
      <c r="BJ14" s="14">
        <f t="shared" si="8"/>
        <v>8.6465877224371143E-2</v>
      </c>
      <c r="BK14" s="14">
        <f t="shared" si="8"/>
        <v>7.577019369725066E-2</v>
      </c>
      <c r="BL14" s="14">
        <f t="shared" si="8"/>
        <v>7.8463966864921519E-2</v>
      </c>
      <c r="BM14" s="14">
        <f t="shared" si="8"/>
        <v>8.4868031520321172E-2</v>
      </c>
      <c r="BN14" s="14">
        <f t="shared" si="8"/>
        <v>8.079568081043835E-2</v>
      </c>
      <c r="BO14" s="14">
        <f t="shared" si="8"/>
        <v>7.7106555376475303E-2</v>
      </c>
      <c r="BP14" s="14">
        <f t="shared" si="8"/>
        <v>7.3839056935693301E-2</v>
      </c>
      <c r="BQ14" s="14">
        <f t="shared" si="8"/>
        <v>7.0522554267851326E-2</v>
      </c>
      <c r="BR14" s="14">
        <f t="shared" ref="BR14:CV14" si="9">BR9/(BQ10)</f>
        <v>7.313811087383669E-2</v>
      </c>
      <c r="BS14" s="14">
        <f t="shared" si="9"/>
        <v>8.2947246537501754E-2</v>
      </c>
      <c r="BT14" s="14">
        <f t="shared" si="9"/>
        <v>8.6311340192939665E-2</v>
      </c>
      <c r="BU14" s="14">
        <f t="shared" si="9"/>
        <v>9.0041010349607292E-2</v>
      </c>
      <c r="BV14" s="14">
        <f t="shared" si="9"/>
        <v>9.3595319954117559E-2</v>
      </c>
      <c r="BW14" s="14">
        <f t="shared" si="9"/>
        <v>8.5979573105744084E-2</v>
      </c>
      <c r="BX14" s="14">
        <f t="shared" si="9"/>
        <v>8.1910098244654284E-2</v>
      </c>
      <c r="BY14" s="14">
        <f t="shared" si="9"/>
        <v>7.3831433925055284E-2</v>
      </c>
      <c r="BZ14" s="14">
        <f t="shared" si="9"/>
        <v>6.8656115902903353E-2</v>
      </c>
      <c r="CA14" s="14">
        <f t="shared" si="9"/>
        <v>7.493294347581117E-2</v>
      </c>
      <c r="CB14" s="14">
        <f t="shared" si="9"/>
        <v>7.9861323132401088E-2</v>
      </c>
      <c r="CC14" s="14">
        <f t="shared" si="9"/>
        <v>8.9126553629887043E-2</v>
      </c>
      <c r="CD14" s="14">
        <f t="shared" si="9"/>
        <v>9.0966703610253025E-2</v>
      </c>
      <c r="CE14" s="14">
        <f t="shared" si="9"/>
        <v>9.3407991048533728E-2</v>
      </c>
      <c r="CF14" s="14">
        <f t="shared" si="9"/>
        <v>8.5690779053706076E-2</v>
      </c>
      <c r="CG14" s="14">
        <f t="shared" si="9"/>
        <v>8.2459014921254598E-2</v>
      </c>
      <c r="CH14" s="14">
        <f t="shared" si="9"/>
        <v>7.0794086553491786E-2</v>
      </c>
      <c r="CI14" s="14">
        <f t="shared" si="9"/>
        <v>9.1006607537663653E-2</v>
      </c>
      <c r="CJ14" s="14">
        <f t="shared" si="9"/>
        <v>9.4412661551992502E-2</v>
      </c>
      <c r="CK14" s="14">
        <f t="shared" si="9"/>
        <v>9.6584442465235329E-2</v>
      </c>
      <c r="CL14" s="14">
        <f t="shared" si="9"/>
        <v>9.6319743175462796E-2</v>
      </c>
      <c r="CM14" s="14">
        <f t="shared" si="9"/>
        <v>9.6107699229145638E-2</v>
      </c>
      <c r="CN14" s="14">
        <f t="shared" si="9"/>
        <v>9.3781978636361493E-2</v>
      </c>
      <c r="CO14" s="14">
        <f t="shared" si="9"/>
        <v>8.9265621222515426E-2</v>
      </c>
      <c r="CP14" s="14">
        <f t="shared" si="9"/>
        <v>9.1973975851244935E-2</v>
      </c>
      <c r="CQ14" s="14">
        <f t="shared" si="9"/>
        <v>9.6053051826498703E-2</v>
      </c>
      <c r="CR14" s="14">
        <f t="shared" si="9"/>
        <v>9.4228117184617849E-2</v>
      </c>
      <c r="CS14" s="14">
        <f t="shared" si="9"/>
        <v>9.1943038026381679E-2</v>
      </c>
      <c r="CT14" s="14">
        <f t="shared" si="9"/>
        <v>0.11629799688885041</v>
      </c>
      <c r="CU14" s="14">
        <f t="shared" si="9"/>
        <v>0.11057390117681656</v>
      </c>
      <c r="CV14" s="14">
        <f t="shared" si="9"/>
        <v>0.10221052305569157</v>
      </c>
    </row>
    <row r="15" spans="1:100" s="11" customFormat="1" x14ac:dyDescent="0.2">
      <c r="CQ15" s="14"/>
    </row>
    <row r="18" spans="1:5" x14ac:dyDescent="0.2">
      <c r="A18" s="11" t="s">
        <v>54</v>
      </c>
    </row>
    <row r="19" spans="1:5" x14ac:dyDescent="0.2">
      <c r="A19" s="13" t="s">
        <v>48</v>
      </c>
      <c r="B19" t="s">
        <v>58</v>
      </c>
      <c r="C19" t="s">
        <v>59</v>
      </c>
      <c r="D19" t="s">
        <v>60</v>
      </c>
      <c r="E19" s="13"/>
    </row>
    <row r="20" spans="1:5" x14ac:dyDescent="0.2">
      <c r="A20" t="s">
        <v>49</v>
      </c>
      <c r="B20" t="s">
        <v>58</v>
      </c>
      <c r="C20" t="s">
        <v>61</v>
      </c>
      <c r="D20" t="s">
        <v>62</v>
      </c>
    </row>
    <row r="21" spans="1:5" x14ac:dyDescent="0.2">
      <c r="A21" t="s">
        <v>50</v>
      </c>
      <c r="B21" t="s">
        <v>58</v>
      </c>
      <c r="C21" t="s">
        <v>63</v>
      </c>
      <c r="D21" t="s">
        <v>64</v>
      </c>
    </row>
    <row r="22" spans="1:5" x14ac:dyDescent="0.2">
      <c r="A22" t="s">
        <v>51</v>
      </c>
      <c r="B22" t="s">
        <v>58</v>
      </c>
      <c r="C22" t="s">
        <v>65</v>
      </c>
      <c r="D22" t="s">
        <v>66</v>
      </c>
    </row>
    <row r="23" spans="1:5" x14ac:dyDescent="0.2">
      <c r="A23" t="s">
        <v>52</v>
      </c>
      <c r="B23" t="s">
        <v>58</v>
      </c>
      <c r="C23" t="s">
        <v>67</v>
      </c>
      <c r="D23" t="s">
        <v>68</v>
      </c>
    </row>
    <row r="24" spans="1:5" x14ac:dyDescent="0.2">
      <c r="A24" t="s">
        <v>53</v>
      </c>
      <c r="B24" t="s">
        <v>73</v>
      </c>
      <c r="C24" t="s">
        <v>74</v>
      </c>
      <c r="D24" t="s">
        <v>75</v>
      </c>
    </row>
    <row r="25" spans="1:5" x14ac:dyDescent="0.2">
      <c r="A25" s="13" t="s">
        <v>55</v>
      </c>
      <c r="D25" t="s">
        <v>71</v>
      </c>
    </row>
    <row r="26" spans="1:5" x14ac:dyDescent="0.2">
      <c r="A26" s="13" t="s">
        <v>56</v>
      </c>
      <c r="D26" t="s">
        <v>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9531-B0BC-477A-956B-7B7740AC16BF}">
  <dimension ref="A1:AO71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O6" sqref="O6"/>
    </sheetView>
  </sheetViews>
  <sheetFormatPr baseColWidth="10" defaultColWidth="11.5" defaultRowHeight="15" x14ac:dyDescent="0.2"/>
  <cols>
    <col min="1" max="3" width="11.5" style="15" customWidth="1"/>
    <col min="4" max="4" width="21.5" style="15" customWidth="1"/>
    <col min="5" max="5" width="15" style="15" customWidth="1"/>
    <col min="6" max="6" width="11.5" style="15" customWidth="1"/>
    <col min="7" max="7" width="10.6640625" style="15" customWidth="1"/>
    <col min="8" max="13" width="11.5" style="15" customWidth="1"/>
    <col min="14" max="14" width="16.1640625" style="15" customWidth="1"/>
    <col min="15" max="15" width="11" style="15" customWidth="1"/>
    <col min="16" max="16" width="16.5" style="15" customWidth="1"/>
    <col min="17" max="17" width="15" style="15" customWidth="1"/>
    <col min="18" max="16384" width="11.5" style="15"/>
  </cols>
  <sheetData>
    <row r="1" spans="1:39" s="19" customFormat="1" x14ac:dyDescent="0.2">
      <c r="A1" s="19" t="s">
        <v>78</v>
      </c>
    </row>
    <row r="2" spans="1:39" s="19" customFormat="1" x14ac:dyDescent="0.2">
      <c r="A2" s="19" t="s">
        <v>90</v>
      </c>
    </row>
    <row r="4" spans="1:39" ht="64" x14ac:dyDescent="0.2">
      <c r="B4" s="18" t="s">
        <v>81</v>
      </c>
      <c r="C4" s="18" t="s">
        <v>80</v>
      </c>
      <c r="D4" s="20" t="s">
        <v>91</v>
      </c>
      <c r="E4" s="18" t="s">
        <v>82</v>
      </c>
      <c r="F4" s="18" t="s">
        <v>83</v>
      </c>
      <c r="G4" s="18" t="s">
        <v>79</v>
      </c>
      <c r="H4" s="18" t="s">
        <v>84</v>
      </c>
      <c r="I4" s="18" t="s">
        <v>85</v>
      </c>
      <c r="J4" s="18" t="s">
        <v>86</v>
      </c>
      <c r="K4" s="18" t="s">
        <v>87</v>
      </c>
      <c r="L4" s="18" t="s">
        <v>88</v>
      </c>
      <c r="M4" s="18" t="s">
        <v>89</v>
      </c>
      <c r="N4" s="21" t="s">
        <v>92</v>
      </c>
      <c r="O4" s="18"/>
      <c r="P4" s="20" t="s">
        <v>76</v>
      </c>
      <c r="Q4" s="21" t="s">
        <v>77</v>
      </c>
    </row>
    <row r="5" spans="1:39" x14ac:dyDescent="0.2">
      <c r="A5" s="16" t="s">
        <v>94</v>
      </c>
      <c r="B5" s="22">
        <v>254.58199999999999</v>
      </c>
      <c r="C5" s="22">
        <v>120.069</v>
      </c>
      <c r="D5" s="23">
        <f t="shared" ref="D5:D24" si="0">B5-C5</f>
        <v>134.51299999999998</v>
      </c>
      <c r="E5" s="22">
        <v>161.63300000000001</v>
      </c>
      <c r="F5" s="22">
        <f t="shared" ref="F5:F24" si="1">B5-E5</f>
        <v>92.948999999999984</v>
      </c>
      <c r="G5" s="22">
        <v>13.003</v>
      </c>
      <c r="H5" s="22">
        <v>-5.1349999999999998</v>
      </c>
      <c r="I5" s="22">
        <f t="shared" ref="I5:I24" si="2">F5-G5-H5</f>
        <v>85.080999999999989</v>
      </c>
      <c r="J5" s="22">
        <v>13.417</v>
      </c>
      <c r="K5" s="22">
        <v>0</v>
      </c>
      <c r="L5" s="22">
        <v>3.758</v>
      </c>
      <c r="M5" s="22">
        <v>0.7649999999999999</v>
      </c>
      <c r="N5" s="24">
        <f t="shared" ref="N5:N24" si="3">I5-J5-K5+L5+M5</f>
        <v>76.186999999999983</v>
      </c>
      <c r="O5" s="22"/>
      <c r="P5" s="25">
        <f t="shared" ref="P5:P36" si="4">D5/B5</f>
        <v>0.52836807001280528</v>
      </c>
      <c r="Q5" s="26">
        <f t="shared" ref="Q5:Q36" si="5">N5/B5</f>
        <v>0.29926310579695337</v>
      </c>
      <c r="AA5" s="17">
        <f t="shared" ref="AA5:AA24" si="6">P5</f>
        <v>0.52836807001280528</v>
      </c>
      <c r="AB5" s="15">
        <v>224</v>
      </c>
      <c r="AL5" s="17">
        <f t="shared" ref="AL5:AL24" si="7">Q5</f>
        <v>0.29926310579695337</v>
      </c>
      <c r="AM5" s="15">
        <v>224</v>
      </c>
    </row>
    <row r="6" spans="1:39" x14ac:dyDescent="0.2">
      <c r="A6" s="16" t="s">
        <v>95</v>
      </c>
      <c r="B6" s="22">
        <v>253.59700000000001</v>
      </c>
      <c r="C6" s="22">
        <v>120.44799999999999</v>
      </c>
      <c r="D6" s="23">
        <f t="shared" si="0"/>
        <v>133.149</v>
      </c>
      <c r="E6" s="22">
        <v>162.02299999999997</v>
      </c>
      <c r="F6" s="22">
        <f t="shared" si="1"/>
        <v>91.574000000000041</v>
      </c>
      <c r="G6" s="22">
        <v>12.984999999999999</v>
      </c>
      <c r="H6" s="22">
        <v>-5.2510000000000003</v>
      </c>
      <c r="I6" s="22">
        <f t="shared" si="2"/>
        <v>83.840000000000046</v>
      </c>
      <c r="J6" s="22">
        <v>13.204000000000001</v>
      </c>
      <c r="K6" s="22">
        <v>0</v>
      </c>
      <c r="L6" s="22">
        <v>3.7240000000000002</v>
      </c>
      <c r="M6" s="22">
        <v>0.81499999999999995</v>
      </c>
      <c r="N6" s="24">
        <f t="shared" si="3"/>
        <v>75.175000000000054</v>
      </c>
      <c r="O6" s="22"/>
      <c r="P6" s="25">
        <f t="shared" si="4"/>
        <v>0.52504170002011064</v>
      </c>
      <c r="Q6" s="26">
        <f t="shared" si="5"/>
        <v>0.29643489473455936</v>
      </c>
      <c r="AA6" s="17">
        <f t="shared" si="6"/>
        <v>0.52504170002011064</v>
      </c>
      <c r="AB6" s="15">
        <v>225</v>
      </c>
      <c r="AL6" s="17">
        <f t="shared" si="7"/>
        <v>0.29643489473455936</v>
      </c>
      <c r="AM6" s="15">
        <v>225</v>
      </c>
    </row>
    <row r="7" spans="1:39" x14ac:dyDescent="0.2">
      <c r="A7" s="16" t="s">
        <v>96</v>
      </c>
      <c r="B7" s="22">
        <v>252.90899999999999</v>
      </c>
      <c r="C7" s="22">
        <v>120.926</v>
      </c>
      <c r="D7" s="23">
        <f t="shared" si="0"/>
        <v>131.983</v>
      </c>
      <c r="E7" s="22">
        <v>162.66500000000002</v>
      </c>
      <c r="F7" s="22">
        <f t="shared" si="1"/>
        <v>90.243999999999971</v>
      </c>
      <c r="G7" s="22">
        <v>13.038</v>
      </c>
      <c r="H7" s="22">
        <v>-5.3040000000000003</v>
      </c>
      <c r="I7" s="22">
        <f t="shared" si="2"/>
        <v>82.509999999999977</v>
      </c>
      <c r="J7" s="22">
        <v>13.244</v>
      </c>
      <c r="K7" s="22">
        <v>0</v>
      </c>
      <c r="L7" s="22">
        <v>3.6629999999999998</v>
      </c>
      <c r="M7" s="22">
        <v>0.82200000000000006</v>
      </c>
      <c r="N7" s="24">
        <f t="shared" si="3"/>
        <v>73.750999999999976</v>
      </c>
      <c r="O7" s="22"/>
      <c r="P7" s="25">
        <f t="shared" si="4"/>
        <v>0.52185964121482431</v>
      </c>
      <c r="Q7" s="26">
        <f t="shared" si="5"/>
        <v>0.29161081653875498</v>
      </c>
      <c r="AA7" s="17">
        <f t="shared" si="6"/>
        <v>0.52185964121482431</v>
      </c>
      <c r="AB7" s="15">
        <v>226</v>
      </c>
      <c r="AL7" s="17">
        <f t="shared" si="7"/>
        <v>0.29161081653875498</v>
      </c>
      <c r="AM7" s="15">
        <v>226</v>
      </c>
    </row>
    <row r="8" spans="1:39" x14ac:dyDescent="0.2">
      <c r="A8" s="16" t="s">
        <v>97</v>
      </c>
      <c r="B8" s="22">
        <v>249.548</v>
      </c>
      <c r="C8" s="22">
        <v>120.708</v>
      </c>
      <c r="D8" s="23">
        <f t="shared" si="0"/>
        <v>128.84</v>
      </c>
      <c r="E8" s="22">
        <v>162.07900000000001</v>
      </c>
      <c r="F8" s="22">
        <f t="shared" si="1"/>
        <v>87.468999999999994</v>
      </c>
      <c r="G8" s="22">
        <v>12.861000000000001</v>
      </c>
      <c r="H8" s="22">
        <v>-5.2960000000000003</v>
      </c>
      <c r="I8" s="22">
        <f t="shared" si="2"/>
        <v>79.903999999999996</v>
      </c>
      <c r="J8" s="22">
        <v>8.4749999999999996</v>
      </c>
      <c r="K8" s="22">
        <v>0</v>
      </c>
      <c r="L8" s="22">
        <v>3.577</v>
      </c>
      <c r="M8" s="22">
        <v>0.78700000000000003</v>
      </c>
      <c r="N8" s="24">
        <f t="shared" si="3"/>
        <v>75.793000000000006</v>
      </c>
      <c r="O8" s="22"/>
      <c r="P8" s="25">
        <f t="shared" si="4"/>
        <v>0.51629345857310016</v>
      </c>
      <c r="Q8" s="26">
        <f t="shared" si="5"/>
        <v>0.30372112779906074</v>
      </c>
      <c r="AA8" s="17">
        <f t="shared" si="6"/>
        <v>0.51629345857310016</v>
      </c>
      <c r="AB8" s="15">
        <v>227</v>
      </c>
      <c r="AL8" s="17">
        <f t="shared" si="7"/>
        <v>0.30372112779906074</v>
      </c>
      <c r="AM8" s="15">
        <v>227</v>
      </c>
    </row>
    <row r="9" spans="1:39" x14ac:dyDescent="0.2">
      <c r="A9" s="16" t="s">
        <v>98</v>
      </c>
      <c r="B9" s="22">
        <v>241.19900000000001</v>
      </c>
      <c r="C9" s="22">
        <v>118.995</v>
      </c>
      <c r="D9" s="23">
        <f t="shared" si="0"/>
        <v>122.20400000000001</v>
      </c>
      <c r="E9" s="22">
        <v>159.90699999999998</v>
      </c>
      <c r="F9" s="22">
        <f t="shared" si="1"/>
        <v>81.29200000000003</v>
      </c>
      <c r="G9" s="22">
        <v>13.237</v>
      </c>
      <c r="H9" s="22">
        <v>-5.4850000000000003</v>
      </c>
      <c r="I9" s="22">
        <f t="shared" si="2"/>
        <v>73.540000000000035</v>
      </c>
      <c r="J9" s="22">
        <v>3.3540000000000001</v>
      </c>
      <c r="K9" s="22">
        <v>0</v>
      </c>
      <c r="L9" s="22">
        <v>3.4649999999999999</v>
      </c>
      <c r="M9" s="22">
        <v>0.91599999999999993</v>
      </c>
      <c r="N9" s="24">
        <f t="shared" si="3"/>
        <v>74.567000000000036</v>
      </c>
      <c r="O9" s="22"/>
      <c r="P9" s="25">
        <f t="shared" si="4"/>
        <v>0.50665218346676399</v>
      </c>
      <c r="Q9" s="26">
        <f t="shared" si="5"/>
        <v>0.30915136464081538</v>
      </c>
      <c r="AA9" s="17">
        <f t="shared" si="6"/>
        <v>0.50665218346676399</v>
      </c>
      <c r="AB9" s="15">
        <v>228</v>
      </c>
      <c r="AL9" s="17">
        <f t="shared" si="7"/>
        <v>0.30915136464081538</v>
      </c>
      <c r="AM9" s="15">
        <v>228</v>
      </c>
    </row>
    <row r="10" spans="1:39" x14ac:dyDescent="0.2">
      <c r="A10" s="16" t="s">
        <v>99</v>
      </c>
      <c r="B10" s="22">
        <v>241.67500000000001</v>
      </c>
      <c r="C10" s="22">
        <v>118.28400000000001</v>
      </c>
      <c r="D10" s="23">
        <f t="shared" si="0"/>
        <v>123.39100000000001</v>
      </c>
      <c r="E10" s="22">
        <v>159.06299999999999</v>
      </c>
      <c r="F10" s="22">
        <f t="shared" si="1"/>
        <v>82.612000000000023</v>
      </c>
      <c r="G10" s="22">
        <v>13.496</v>
      </c>
      <c r="H10" s="22">
        <v>-5.4809999999999999</v>
      </c>
      <c r="I10" s="22">
        <f t="shared" si="2"/>
        <v>74.597000000000023</v>
      </c>
      <c r="J10" s="22">
        <v>7.52</v>
      </c>
      <c r="K10" s="22">
        <v>0</v>
      </c>
      <c r="L10" s="22">
        <v>3.43</v>
      </c>
      <c r="M10" s="22">
        <v>0.87400000000000011</v>
      </c>
      <c r="N10" s="24">
        <f t="shared" si="3"/>
        <v>71.381000000000029</v>
      </c>
      <c r="O10" s="22"/>
      <c r="P10" s="25">
        <f t="shared" si="4"/>
        <v>0.5105658425571532</v>
      </c>
      <c r="Q10" s="26">
        <f t="shared" si="5"/>
        <v>0.29535947036309101</v>
      </c>
      <c r="AA10" s="17">
        <f t="shared" si="6"/>
        <v>0.5105658425571532</v>
      </c>
      <c r="AB10" s="15">
        <v>229</v>
      </c>
      <c r="AL10" s="17">
        <f t="shared" si="7"/>
        <v>0.29535947036309101</v>
      </c>
      <c r="AM10" s="15">
        <v>229</v>
      </c>
    </row>
    <row r="11" spans="1:39" x14ac:dyDescent="0.2">
      <c r="A11" s="16" t="s">
        <v>100</v>
      </c>
      <c r="B11" s="22">
        <v>242.001</v>
      </c>
      <c r="C11" s="22">
        <v>118.699</v>
      </c>
      <c r="D11" s="23">
        <f t="shared" si="0"/>
        <v>123.30200000000001</v>
      </c>
      <c r="E11" s="22">
        <v>159.44399999999999</v>
      </c>
      <c r="F11" s="22">
        <f t="shared" si="1"/>
        <v>82.557000000000016</v>
      </c>
      <c r="G11" s="22">
        <v>13.814</v>
      </c>
      <c r="H11" s="22">
        <v>-5.5419999999999998</v>
      </c>
      <c r="I11" s="22">
        <f t="shared" si="2"/>
        <v>74.285000000000025</v>
      </c>
      <c r="J11" s="22">
        <v>5.7720000000000002</v>
      </c>
      <c r="K11" s="22">
        <v>0</v>
      </c>
      <c r="L11" s="22">
        <v>3.4729999999999999</v>
      </c>
      <c r="M11" s="22">
        <v>0.8660000000000001</v>
      </c>
      <c r="N11" s="24">
        <f t="shared" si="3"/>
        <v>72.852000000000018</v>
      </c>
      <c r="O11" s="22"/>
      <c r="P11" s="25">
        <f t="shared" si="4"/>
        <v>0.50951029127978809</v>
      </c>
      <c r="Q11" s="26">
        <f t="shared" si="5"/>
        <v>0.30104007834678376</v>
      </c>
      <c r="AA11" s="17">
        <f t="shared" si="6"/>
        <v>0.50951029127978809</v>
      </c>
      <c r="AB11" s="15">
        <v>230</v>
      </c>
      <c r="AL11" s="17">
        <f t="shared" si="7"/>
        <v>0.30104007834678376</v>
      </c>
      <c r="AM11" s="15">
        <v>230</v>
      </c>
    </row>
    <row r="12" spans="1:39" x14ac:dyDescent="0.2">
      <c r="A12" s="16" t="s">
        <v>101</v>
      </c>
      <c r="B12" s="22">
        <v>244.88399999999999</v>
      </c>
      <c r="C12" s="22">
        <v>119.97499999999999</v>
      </c>
      <c r="D12" s="23">
        <f t="shared" si="0"/>
        <v>124.90899999999999</v>
      </c>
      <c r="E12" s="22">
        <v>161.17000000000002</v>
      </c>
      <c r="F12" s="22">
        <f t="shared" si="1"/>
        <v>83.71399999999997</v>
      </c>
      <c r="G12" s="22">
        <v>14.023</v>
      </c>
      <c r="H12" s="22">
        <v>-5.6689999999999996</v>
      </c>
      <c r="I12" s="22">
        <f t="shared" si="2"/>
        <v>75.359999999999971</v>
      </c>
      <c r="J12" s="22">
        <v>8.1869999999999994</v>
      </c>
      <c r="K12" s="22">
        <v>0</v>
      </c>
      <c r="L12" s="22">
        <v>3.593</v>
      </c>
      <c r="M12" s="22">
        <v>0.89400000000000013</v>
      </c>
      <c r="N12" s="24">
        <f t="shared" si="3"/>
        <v>71.659999999999982</v>
      </c>
      <c r="O12" s="22"/>
      <c r="P12" s="25">
        <f t="shared" si="4"/>
        <v>0.51007415756031427</v>
      </c>
      <c r="Q12" s="26">
        <f t="shared" si="5"/>
        <v>0.29262834648241609</v>
      </c>
      <c r="AA12" s="17">
        <f t="shared" si="6"/>
        <v>0.51007415756031427</v>
      </c>
      <c r="AB12" s="15">
        <v>231</v>
      </c>
      <c r="AL12" s="17">
        <f t="shared" si="7"/>
        <v>0.29262834648241609</v>
      </c>
      <c r="AM12" s="15">
        <v>231</v>
      </c>
    </row>
    <row r="13" spans="1:39" x14ac:dyDescent="0.2">
      <c r="A13" s="16" t="s">
        <v>102</v>
      </c>
      <c r="B13" s="22">
        <v>245.61099999999999</v>
      </c>
      <c r="C13" s="22">
        <v>121.184</v>
      </c>
      <c r="D13" s="23">
        <f t="shared" si="0"/>
        <v>124.42699999999999</v>
      </c>
      <c r="E13" s="22">
        <v>162.35900000000001</v>
      </c>
      <c r="F13" s="22">
        <f t="shared" si="1"/>
        <v>83.251999999999981</v>
      </c>
      <c r="G13" s="22">
        <v>11.750999999999999</v>
      </c>
      <c r="H13" s="22">
        <v>-5.8739999999999997</v>
      </c>
      <c r="I13" s="22">
        <f t="shared" si="2"/>
        <v>77.374999999999972</v>
      </c>
      <c r="J13" s="22">
        <v>6.5919999999999996</v>
      </c>
      <c r="K13" s="22">
        <v>0</v>
      </c>
      <c r="L13" s="22">
        <v>3.7909999999999999</v>
      </c>
      <c r="M13" s="22">
        <v>0.58799999999999986</v>
      </c>
      <c r="N13" s="24">
        <f t="shared" si="3"/>
        <v>75.161999999999964</v>
      </c>
      <c r="O13" s="22"/>
      <c r="P13" s="25">
        <f t="shared" si="4"/>
        <v>0.50660190300923003</v>
      </c>
      <c r="Q13" s="26">
        <f t="shared" si="5"/>
        <v>0.30602049582469826</v>
      </c>
      <c r="AA13" s="17">
        <f t="shared" si="6"/>
        <v>0.50660190300923003</v>
      </c>
      <c r="AB13" s="15">
        <v>232</v>
      </c>
      <c r="AL13" s="17">
        <f t="shared" si="7"/>
        <v>0.30602049582469826</v>
      </c>
      <c r="AM13" s="15">
        <v>232</v>
      </c>
    </row>
    <row r="14" spans="1:39" x14ac:dyDescent="0.2">
      <c r="A14" s="16" t="s">
        <v>103</v>
      </c>
      <c r="B14" s="22">
        <v>248.40100000000001</v>
      </c>
      <c r="C14" s="22">
        <v>122.6</v>
      </c>
      <c r="D14" s="23">
        <f t="shared" si="0"/>
        <v>125.80100000000002</v>
      </c>
      <c r="E14" s="22">
        <v>164.137</v>
      </c>
      <c r="F14" s="22">
        <f t="shared" si="1"/>
        <v>84.26400000000001</v>
      </c>
      <c r="G14" s="22">
        <v>12.081</v>
      </c>
      <c r="H14" s="22">
        <v>-5.9770000000000003</v>
      </c>
      <c r="I14" s="22">
        <f t="shared" si="2"/>
        <v>78.160000000000011</v>
      </c>
      <c r="J14" s="22">
        <v>8.3130000000000006</v>
      </c>
      <c r="K14" s="22">
        <v>0</v>
      </c>
      <c r="L14" s="22">
        <v>3.8860000000000001</v>
      </c>
      <c r="M14" s="22">
        <v>0.67799999999999994</v>
      </c>
      <c r="N14" s="24">
        <f t="shared" si="3"/>
        <v>74.411000000000001</v>
      </c>
      <c r="O14" s="22"/>
      <c r="P14" s="25">
        <f t="shared" si="4"/>
        <v>0.50644321077612409</v>
      </c>
      <c r="Q14" s="26">
        <f t="shared" si="5"/>
        <v>0.29955998566833464</v>
      </c>
      <c r="AA14" s="17">
        <f t="shared" si="6"/>
        <v>0.50644321077612409</v>
      </c>
      <c r="AB14" s="15">
        <v>233</v>
      </c>
      <c r="AL14" s="17">
        <f t="shared" si="7"/>
        <v>0.29955998566833464</v>
      </c>
      <c r="AM14" s="15">
        <v>233</v>
      </c>
    </row>
    <row r="15" spans="1:39" x14ac:dyDescent="0.2">
      <c r="A15" s="16" t="s">
        <v>104</v>
      </c>
      <c r="B15" s="22">
        <v>250.44</v>
      </c>
      <c r="C15" s="22">
        <v>123.432</v>
      </c>
      <c r="D15" s="23">
        <f t="shared" si="0"/>
        <v>127.008</v>
      </c>
      <c r="E15" s="22">
        <v>165.26500000000001</v>
      </c>
      <c r="F15" s="22">
        <f t="shared" si="1"/>
        <v>85.174999999999983</v>
      </c>
      <c r="G15" s="22">
        <v>12.434000000000001</v>
      </c>
      <c r="H15" s="22">
        <v>-5.9820000000000002</v>
      </c>
      <c r="I15" s="22">
        <f t="shared" si="2"/>
        <v>78.722999999999985</v>
      </c>
      <c r="J15" s="22">
        <v>8.93</v>
      </c>
      <c r="K15" s="22">
        <v>0</v>
      </c>
      <c r="L15" s="22">
        <v>3.879</v>
      </c>
      <c r="M15" s="22">
        <v>0.79500000000000015</v>
      </c>
      <c r="N15" s="24">
        <f t="shared" si="3"/>
        <v>74.466999999999985</v>
      </c>
      <c r="O15" s="22"/>
      <c r="P15" s="25">
        <f t="shared" si="4"/>
        <v>0.50713943459511257</v>
      </c>
      <c r="Q15" s="26">
        <f t="shared" si="5"/>
        <v>0.2973446733748602</v>
      </c>
      <c r="AA15" s="17">
        <f t="shared" si="6"/>
        <v>0.50713943459511257</v>
      </c>
      <c r="AB15" s="15">
        <v>234</v>
      </c>
      <c r="AL15" s="17">
        <f t="shared" si="7"/>
        <v>0.2973446733748602</v>
      </c>
      <c r="AM15" s="15">
        <v>234</v>
      </c>
    </row>
    <row r="16" spans="1:39" x14ac:dyDescent="0.2">
      <c r="A16" s="16" t="s">
        <v>105</v>
      </c>
      <c r="B16" s="22">
        <v>250.738</v>
      </c>
      <c r="C16" s="22">
        <v>124.333</v>
      </c>
      <c r="D16" s="23">
        <f t="shared" si="0"/>
        <v>126.405</v>
      </c>
      <c r="E16" s="22">
        <v>166.54900000000001</v>
      </c>
      <c r="F16" s="22">
        <f t="shared" si="1"/>
        <v>84.188999999999993</v>
      </c>
      <c r="G16" s="22">
        <v>12.496</v>
      </c>
      <c r="H16" s="22">
        <v>-5.8920000000000003</v>
      </c>
      <c r="I16" s="22">
        <f t="shared" si="2"/>
        <v>77.584999999999994</v>
      </c>
      <c r="J16" s="22">
        <v>9.1669999999999998</v>
      </c>
      <c r="K16" s="22">
        <v>0</v>
      </c>
      <c r="L16" s="22">
        <v>3.7690000000000001</v>
      </c>
      <c r="M16" s="22">
        <v>0.93799999999999994</v>
      </c>
      <c r="N16" s="24">
        <f t="shared" si="3"/>
        <v>73.125</v>
      </c>
      <c r="O16" s="22"/>
      <c r="P16" s="25">
        <f t="shared" si="4"/>
        <v>0.5041318029177867</v>
      </c>
      <c r="Q16" s="26">
        <f t="shared" si="5"/>
        <v>0.29163908143161388</v>
      </c>
      <c r="AA16" s="17">
        <f t="shared" si="6"/>
        <v>0.5041318029177867</v>
      </c>
      <c r="AB16" s="15">
        <v>235</v>
      </c>
      <c r="AL16" s="17">
        <f t="shared" si="7"/>
        <v>0.29163908143161388</v>
      </c>
      <c r="AM16" s="15">
        <v>235</v>
      </c>
    </row>
    <row r="17" spans="1:41" x14ac:dyDescent="0.2">
      <c r="A17" s="16" t="s">
        <v>106</v>
      </c>
      <c r="B17" s="22">
        <v>256.83600000000001</v>
      </c>
      <c r="C17" s="22">
        <v>125.54900000000001</v>
      </c>
      <c r="D17" s="23">
        <f t="shared" si="0"/>
        <v>131.28700000000001</v>
      </c>
      <c r="E17" s="22">
        <v>168.75500000000002</v>
      </c>
      <c r="F17" s="22">
        <f t="shared" si="1"/>
        <v>88.080999999999989</v>
      </c>
      <c r="G17" s="22">
        <v>12.728000000000002</v>
      </c>
      <c r="H17" s="22">
        <v>-5.7</v>
      </c>
      <c r="I17" s="22">
        <f t="shared" si="2"/>
        <v>81.052999999999983</v>
      </c>
      <c r="J17" s="22">
        <v>9.5359999999999996</v>
      </c>
      <c r="K17" s="22">
        <v>0</v>
      </c>
      <c r="L17" s="22">
        <v>3.5569999999999999</v>
      </c>
      <c r="M17" s="22">
        <v>1.0070000000000001</v>
      </c>
      <c r="N17" s="24">
        <f t="shared" si="3"/>
        <v>76.080999999999989</v>
      </c>
      <c r="O17" s="22"/>
      <c r="P17" s="25">
        <f t="shared" si="4"/>
        <v>0.5111705524147705</v>
      </c>
      <c r="Q17" s="26">
        <f t="shared" si="5"/>
        <v>0.29622404958806392</v>
      </c>
      <c r="AA17" s="17">
        <f t="shared" si="6"/>
        <v>0.5111705524147705</v>
      </c>
      <c r="AB17" s="15">
        <v>236</v>
      </c>
      <c r="AL17" s="17">
        <f t="shared" si="7"/>
        <v>0.29622404958806392</v>
      </c>
      <c r="AM17" s="15">
        <v>236</v>
      </c>
    </row>
    <row r="18" spans="1:41" x14ac:dyDescent="0.2">
      <c r="A18" s="16" t="s">
        <v>107</v>
      </c>
      <c r="B18" s="22">
        <v>257.029</v>
      </c>
      <c r="C18" s="22">
        <v>125.998</v>
      </c>
      <c r="D18" s="23">
        <f t="shared" si="0"/>
        <v>131.03100000000001</v>
      </c>
      <c r="E18" s="22">
        <v>169.9</v>
      </c>
      <c r="F18" s="22">
        <f t="shared" si="1"/>
        <v>87.128999999999991</v>
      </c>
      <c r="G18" s="22">
        <v>13.06</v>
      </c>
      <c r="H18" s="22">
        <v>-5.6109999999999998</v>
      </c>
      <c r="I18" s="22">
        <f t="shared" si="2"/>
        <v>79.679999999999993</v>
      </c>
      <c r="J18" s="22">
        <v>9.3190000000000008</v>
      </c>
      <c r="K18" s="22">
        <v>0</v>
      </c>
      <c r="L18" s="22">
        <v>3.4529999999999998</v>
      </c>
      <c r="M18" s="22">
        <v>1.1060000000000001</v>
      </c>
      <c r="N18" s="24">
        <f t="shared" si="3"/>
        <v>74.919999999999987</v>
      </c>
      <c r="O18" s="22"/>
      <c r="P18" s="25">
        <f t="shared" si="4"/>
        <v>0.50979072400390624</v>
      </c>
      <c r="Q18" s="26">
        <f t="shared" si="5"/>
        <v>0.29148461846717683</v>
      </c>
      <c r="AA18" s="17">
        <f t="shared" si="6"/>
        <v>0.50979072400390624</v>
      </c>
      <c r="AB18" s="15">
        <v>237</v>
      </c>
      <c r="AL18" s="17">
        <f t="shared" si="7"/>
        <v>0.29148461846717683</v>
      </c>
      <c r="AM18" s="15">
        <v>237</v>
      </c>
    </row>
    <row r="19" spans="1:41" x14ac:dyDescent="0.2">
      <c r="A19" s="16" t="s">
        <v>108</v>
      </c>
      <c r="B19" s="22">
        <v>258.05900000000003</v>
      </c>
      <c r="C19" s="22">
        <v>126.48699999999999</v>
      </c>
      <c r="D19" s="23">
        <f t="shared" si="0"/>
        <v>131.57200000000003</v>
      </c>
      <c r="E19" s="22">
        <v>170.71999999999997</v>
      </c>
      <c r="F19" s="22">
        <f t="shared" si="1"/>
        <v>87.339000000000055</v>
      </c>
      <c r="G19" s="22">
        <v>13.304</v>
      </c>
      <c r="H19" s="22">
        <v>-5.62</v>
      </c>
      <c r="I19" s="22">
        <f t="shared" si="2"/>
        <v>79.655000000000058</v>
      </c>
      <c r="J19" s="22">
        <v>9.6929999999999996</v>
      </c>
      <c r="K19" s="22">
        <v>0</v>
      </c>
      <c r="L19" s="22">
        <v>3.456</v>
      </c>
      <c r="M19" s="22">
        <v>1.133</v>
      </c>
      <c r="N19" s="24">
        <f t="shared" si="3"/>
        <v>74.551000000000059</v>
      </c>
      <c r="O19" s="22"/>
      <c r="P19" s="25">
        <f t="shared" si="4"/>
        <v>0.50985239809500937</v>
      </c>
      <c r="Q19" s="26">
        <f t="shared" si="5"/>
        <v>0.28889130005153879</v>
      </c>
      <c r="AA19" s="17">
        <f t="shared" si="6"/>
        <v>0.50985239809500937</v>
      </c>
      <c r="AB19" s="15">
        <v>238</v>
      </c>
      <c r="AL19" s="17">
        <f t="shared" si="7"/>
        <v>0.28889130005153879</v>
      </c>
      <c r="AM19" s="15">
        <v>238</v>
      </c>
    </row>
    <row r="20" spans="1:41" x14ac:dyDescent="0.2">
      <c r="A20" s="16" t="s">
        <v>109</v>
      </c>
      <c r="B20" s="22">
        <v>260.7</v>
      </c>
      <c r="C20" s="22">
        <v>127.63200000000001</v>
      </c>
      <c r="D20" s="23">
        <f t="shared" si="0"/>
        <v>133.06799999999998</v>
      </c>
      <c r="E20" s="22">
        <v>172.684</v>
      </c>
      <c r="F20" s="22">
        <f t="shared" si="1"/>
        <v>88.015999999999991</v>
      </c>
      <c r="G20" s="22">
        <v>13.727</v>
      </c>
      <c r="H20" s="22">
        <v>-5.7270000000000003</v>
      </c>
      <c r="I20" s="22">
        <f t="shared" si="2"/>
        <v>80.015999999999991</v>
      </c>
      <c r="J20" s="22">
        <v>9.4</v>
      </c>
      <c r="K20" s="22">
        <v>0</v>
      </c>
      <c r="L20" s="22">
        <v>3.5670000000000002</v>
      </c>
      <c r="M20" s="22">
        <v>1.087</v>
      </c>
      <c r="N20" s="24">
        <f t="shared" si="3"/>
        <v>75.27</v>
      </c>
      <c r="O20" s="22"/>
      <c r="P20" s="25">
        <f t="shared" si="4"/>
        <v>0.51042577675489065</v>
      </c>
      <c r="Q20" s="26">
        <f t="shared" si="5"/>
        <v>0.28872266973532795</v>
      </c>
      <c r="AA20" s="17">
        <f t="shared" si="6"/>
        <v>0.51042577675489065</v>
      </c>
      <c r="AB20" s="15">
        <v>239</v>
      </c>
      <c r="AL20" s="17">
        <f t="shared" si="7"/>
        <v>0.28872266973532795</v>
      </c>
      <c r="AM20" s="15">
        <v>239</v>
      </c>
    </row>
    <row r="21" spans="1:41" x14ac:dyDescent="0.2">
      <c r="A21" s="16" t="s">
        <v>110</v>
      </c>
      <c r="B21" s="22">
        <v>259.92399999999998</v>
      </c>
      <c r="C21" s="22">
        <v>128.47300000000001</v>
      </c>
      <c r="D21" s="23">
        <f t="shared" si="0"/>
        <v>131.45099999999996</v>
      </c>
      <c r="E21" s="22">
        <v>173.61400000000003</v>
      </c>
      <c r="F21" s="22">
        <f t="shared" si="1"/>
        <v>86.309999999999945</v>
      </c>
      <c r="G21" s="22">
        <v>13.562000000000001</v>
      </c>
      <c r="H21" s="22">
        <v>-5.915</v>
      </c>
      <c r="I21" s="22">
        <f t="shared" si="2"/>
        <v>78.662999999999954</v>
      </c>
      <c r="J21" s="22">
        <v>8.7970000000000006</v>
      </c>
      <c r="K21" s="22">
        <v>0</v>
      </c>
      <c r="L21" s="22">
        <v>3.786</v>
      </c>
      <c r="M21" s="22">
        <v>0.79200000000000004</v>
      </c>
      <c r="N21" s="24">
        <f t="shared" si="3"/>
        <v>74.44399999999996</v>
      </c>
      <c r="O21" s="22"/>
      <c r="P21" s="25">
        <f t="shared" si="4"/>
        <v>0.50572859759006472</v>
      </c>
      <c r="Q21" s="26">
        <f t="shared" si="5"/>
        <v>0.28640679583262785</v>
      </c>
      <c r="AA21" s="17">
        <f t="shared" si="6"/>
        <v>0.50572859759006472</v>
      </c>
      <c r="AB21" s="15">
        <v>240</v>
      </c>
      <c r="AL21" s="17">
        <f t="shared" si="7"/>
        <v>0.28640679583262785</v>
      </c>
      <c r="AM21" s="15">
        <v>240</v>
      </c>
    </row>
    <row r="22" spans="1:41" x14ac:dyDescent="0.2">
      <c r="A22" s="16" t="s">
        <v>111</v>
      </c>
      <c r="B22" s="22">
        <v>260.23599999999999</v>
      </c>
      <c r="C22" s="22">
        <v>128.892</v>
      </c>
      <c r="D22" s="23">
        <f t="shared" si="0"/>
        <v>131.34399999999999</v>
      </c>
      <c r="E22" s="22">
        <v>174.44400000000002</v>
      </c>
      <c r="F22" s="22">
        <f t="shared" si="1"/>
        <v>85.791999999999973</v>
      </c>
      <c r="G22" s="22">
        <v>13.646999999999998</v>
      </c>
      <c r="H22" s="22">
        <v>-6.0549999999999997</v>
      </c>
      <c r="I22" s="22">
        <f t="shared" si="2"/>
        <v>78.199999999999989</v>
      </c>
      <c r="J22" s="22">
        <v>9.3770000000000007</v>
      </c>
      <c r="K22" s="22">
        <v>0</v>
      </c>
      <c r="L22" s="22">
        <v>3.94</v>
      </c>
      <c r="M22" s="22">
        <v>0.7410000000000001</v>
      </c>
      <c r="N22" s="24">
        <f t="shared" si="3"/>
        <v>73.503999999999991</v>
      </c>
      <c r="O22" s="22"/>
      <c r="P22" s="25">
        <f t="shared" si="4"/>
        <v>0.50471110837854871</v>
      </c>
      <c r="Q22" s="26">
        <f t="shared" si="5"/>
        <v>0.28245131342320046</v>
      </c>
      <c r="AA22" s="17">
        <f t="shared" si="6"/>
        <v>0.50471110837854871</v>
      </c>
      <c r="AB22" s="15">
        <v>241</v>
      </c>
      <c r="AL22" s="17">
        <f t="shared" si="7"/>
        <v>0.28245131342320046</v>
      </c>
      <c r="AM22" s="15">
        <v>241</v>
      </c>
    </row>
    <row r="23" spans="1:41" x14ac:dyDescent="0.2">
      <c r="A23" s="16" t="s">
        <v>112</v>
      </c>
      <c r="B23" s="22">
        <v>262.09899999999999</v>
      </c>
      <c r="C23" s="22">
        <v>129.61500000000001</v>
      </c>
      <c r="D23" s="23">
        <f t="shared" si="0"/>
        <v>132.48399999999998</v>
      </c>
      <c r="E23" s="22">
        <v>175.36699999999999</v>
      </c>
      <c r="F23" s="22">
        <f t="shared" si="1"/>
        <v>86.731999999999999</v>
      </c>
      <c r="G23" s="22">
        <v>14.082000000000001</v>
      </c>
      <c r="H23" s="22">
        <v>-6.1289999999999996</v>
      </c>
      <c r="I23" s="22">
        <f t="shared" si="2"/>
        <v>78.779000000000011</v>
      </c>
      <c r="J23" s="22">
        <v>9.4809999999999999</v>
      </c>
      <c r="K23" s="22">
        <v>0.13700000000000001</v>
      </c>
      <c r="L23" s="22">
        <v>4.0289999999999999</v>
      </c>
      <c r="M23" s="22">
        <v>0.75300000000000011</v>
      </c>
      <c r="N23" s="24">
        <f t="shared" si="3"/>
        <v>73.943000000000012</v>
      </c>
      <c r="O23" s="22"/>
      <c r="P23" s="25">
        <f t="shared" si="4"/>
        <v>0.50547312275132672</v>
      </c>
      <c r="Q23" s="26">
        <f t="shared" si="5"/>
        <v>0.28211858877752305</v>
      </c>
      <c r="AA23" s="17">
        <f t="shared" si="6"/>
        <v>0.50547312275132672</v>
      </c>
      <c r="AB23" s="15">
        <v>242</v>
      </c>
      <c r="AL23" s="17">
        <f t="shared" si="7"/>
        <v>0.28211858877752305</v>
      </c>
      <c r="AM23" s="15">
        <v>242</v>
      </c>
    </row>
    <row r="24" spans="1:41" x14ac:dyDescent="0.2">
      <c r="A24" s="16" t="s">
        <v>113</v>
      </c>
      <c r="B24" s="22">
        <v>261.178</v>
      </c>
      <c r="C24" s="22">
        <v>130.20599999999999</v>
      </c>
      <c r="D24" s="23">
        <f t="shared" si="0"/>
        <v>130.97200000000001</v>
      </c>
      <c r="E24" s="22">
        <v>176.75099999999998</v>
      </c>
      <c r="F24" s="22">
        <f t="shared" si="1"/>
        <v>84.427000000000021</v>
      </c>
      <c r="G24" s="22">
        <v>14.55</v>
      </c>
      <c r="H24" s="22">
        <v>-6.1379999999999999</v>
      </c>
      <c r="I24" s="22">
        <f t="shared" si="2"/>
        <v>76.015000000000029</v>
      </c>
      <c r="J24" s="22">
        <v>11.164</v>
      </c>
      <c r="K24" s="22">
        <v>0.41</v>
      </c>
      <c r="L24" s="22">
        <v>4.0529999999999999</v>
      </c>
      <c r="M24" s="22">
        <v>0.83300000000000007</v>
      </c>
      <c r="N24" s="24">
        <f t="shared" si="3"/>
        <v>69.327000000000027</v>
      </c>
      <c r="O24" s="22"/>
      <c r="P24" s="25">
        <f t="shared" si="4"/>
        <v>0.5014664328542221</v>
      </c>
      <c r="Q24" s="26">
        <f t="shared" si="5"/>
        <v>0.26543966183981815</v>
      </c>
      <c r="AA24" s="17">
        <f t="shared" si="6"/>
        <v>0.5014664328542221</v>
      </c>
      <c r="AB24" s="15">
        <v>243</v>
      </c>
      <c r="AC24" s="17">
        <f t="shared" ref="AC24:AC70" si="8">P24</f>
        <v>0.5014664328542221</v>
      </c>
      <c r="AD24" s="15">
        <v>243</v>
      </c>
      <c r="AL24" s="17">
        <f t="shared" si="7"/>
        <v>0.26543966183981815</v>
      </c>
      <c r="AM24" s="15">
        <v>243</v>
      </c>
      <c r="AN24" s="17">
        <f t="shared" ref="AN24:AN70" si="9">Q24</f>
        <v>0.26543966183981815</v>
      </c>
      <c r="AO24" s="15">
        <v>243</v>
      </c>
    </row>
    <row r="25" spans="1:41" x14ac:dyDescent="0.2">
      <c r="A25" s="16" t="s">
        <v>114</v>
      </c>
      <c r="B25" s="22">
        <v>262.91000000000003</v>
      </c>
      <c r="C25" s="22">
        <v>130.232</v>
      </c>
      <c r="D25" s="23">
        <f t="shared" ref="D25:D61" si="10">B25-C25</f>
        <v>132.67800000000003</v>
      </c>
      <c r="E25" s="22">
        <v>176.71</v>
      </c>
      <c r="F25" s="22">
        <f t="shared" ref="F25:F61" si="11">B25-E25</f>
        <v>86.200000000000017</v>
      </c>
      <c r="G25" s="22">
        <v>14.263999999999999</v>
      </c>
      <c r="H25" s="22">
        <v>-8.7089999999999996</v>
      </c>
      <c r="I25" s="22">
        <f t="shared" ref="I25:I61" si="12">F25-G25-H25</f>
        <v>80.645000000000024</v>
      </c>
      <c r="J25" s="22">
        <v>10.132999999999999</v>
      </c>
      <c r="K25" s="22">
        <v>0</v>
      </c>
      <c r="L25" s="22">
        <v>4.0129999999999999</v>
      </c>
      <c r="M25" s="22">
        <v>1.2110000000000001</v>
      </c>
      <c r="N25" s="24">
        <f t="shared" ref="N25:N61" si="13">I25-J25-K25+L25+M25</f>
        <v>75.736000000000033</v>
      </c>
      <c r="O25" s="22"/>
      <c r="P25" s="25">
        <f t="shared" si="4"/>
        <v>0.50465178197862393</v>
      </c>
      <c r="Q25" s="26">
        <f t="shared" si="5"/>
        <v>0.288068160206915</v>
      </c>
      <c r="AA25" s="17"/>
      <c r="AC25" s="17">
        <f t="shared" si="8"/>
        <v>0.50465178197862393</v>
      </c>
      <c r="AD25" s="15">
        <v>244</v>
      </c>
      <c r="AN25" s="17">
        <f t="shared" si="9"/>
        <v>0.288068160206915</v>
      </c>
      <c r="AO25" s="15">
        <v>244</v>
      </c>
    </row>
    <row r="26" spans="1:41" x14ac:dyDescent="0.2">
      <c r="A26" s="16" t="s">
        <v>115</v>
      </c>
      <c r="B26" s="22">
        <v>266.28500000000003</v>
      </c>
      <c r="C26" s="22">
        <v>130.97900000000001</v>
      </c>
      <c r="D26" s="23">
        <f t="shared" si="10"/>
        <v>135.30600000000001</v>
      </c>
      <c r="E26" s="22">
        <v>177.95500000000001</v>
      </c>
      <c r="F26" s="22">
        <f t="shared" si="11"/>
        <v>88.330000000000013</v>
      </c>
      <c r="G26" s="22">
        <v>14.422000000000001</v>
      </c>
      <c r="H26" s="22">
        <v>-8.6890000000000001</v>
      </c>
      <c r="I26" s="22">
        <f t="shared" si="12"/>
        <v>82.597000000000008</v>
      </c>
      <c r="J26" s="22">
        <v>10.423999999999999</v>
      </c>
      <c r="K26" s="22">
        <v>0</v>
      </c>
      <c r="L26" s="22">
        <v>3.9780000000000002</v>
      </c>
      <c r="M26" s="22">
        <v>1.296</v>
      </c>
      <c r="N26" s="24">
        <f t="shared" si="13"/>
        <v>77.447000000000003</v>
      </c>
      <c r="O26" s="22"/>
      <c r="P26" s="25">
        <f t="shared" si="4"/>
        <v>0.50812475355352349</v>
      </c>
      <c r="Q26" s="26">
        <f t="shared" si="5"/>
        <v>0.29084251835439473</v>
      </c>
      <c r="AC26" s="17">
        <f t="shared" si="8"/>
        <v>0.50812475355352349</v>
      </c>
      <c r="AD26" s="15">
        <v>245</v>
      </c>
      <c r="AN26" s="17">
        <f t="shared" si="9"/>
        <v>0.29084251835439473</v>
      </c>
      <c r="AO26" s="15">
        <v>245</v>
      </c>
    </row>
    <row r="27" spans="1:41" x14ac:dyDescent="0.2">
      <c r="A27" s="16" t="s">
        <v>116</v>
      </c>
      <c r="B27" s="22">
        <v>264.42099999999999</v>
      </c>
      <c r="C27" s="22">
        <v>131.477</v>
      </c>
      <c r="D27" s="23">
        <f t="shared" si="10"/>
        <v>132.94399999999999</v>
      </c>
      <c r="E27" s="22">
        <v>179.11799999999999</v>
      </c>
      <c r="F27" s="22">
        <f t="shared" si="11"/>
        <v>85.302999999999997</v>
      </c>
      <c r="G27" s="22">
        <v>14.641999999999999</v>
      </c>
      <c r="H27" s="22">
        <v>-8.6910000000000007</v>
      </c>
      <c r="I27" s="22">
        <f t="shared" si="12"/>
        <v>79.352000000000004</v>
      </c>
      <c r="J27" s="22">
        <v>10.946999999999999</v>
      </c>
      <c r="K27" s="22">
        <v>0</v>
      </c>
      <c r="L27" s="22">
        <v>3.948</v>
      </c>
      <c r="M27" s="22">
        <v>1.321</v>
      </c>
      <c r="N27" s="24">
        <f t="shared" si="13"/>
        <v>73.673999999999992</v>
      </c>
      <c r="O27" s="22"/>
      <c r="P27" s="25">
        <f t="shared" si="4"/>
        <v>0.50277398542475826</v>
      </c>
      <c r="Q27" s="26">
        <f t="shared" si="5"/>
        <v>0.27862386119105514</v>
      </c>
      <c r="AC27" s="17">
        <f t="shared" si="8"/>
        <v>0.50277398542475826</v>
      </c>
      <c r="AD27" s="15">
        <v>246</v>
      </c>
      <c r="AN27" s="17">
        <f t="shared" si="9"/>
        <v>0.27862386119105514</v>
      </c>
      <c r="AO27" s="15">
        <v>246</v>
      </c>
    </row>
    <row r="28" spans="1:41" x14ac:dyDescent="0.2">
      <c r="A28" s="16" t="s">
        <v>117</v>
      </c>
      <c r="B28" s="22">
        <v>265.70100000000002</v>
      </c>
      <c r="C28" s="22">
        <v>131.923</v>
      </c>
      <c r="D28" s="23">
        <f t="shared" si="10"/>
        <v>133.77800000000002</v>
      </c>
      <c r="E28" s="22">
        <v>179.65300000000002</v>
      </c>
      <c r="F28" s="22">
        <f t="shared" si="11"/>
        <v>86.048000000000002</v>
      </c>
      <c r="G28" s="22">
        <v>15.016999999999999</v>
      </c>
      <c r="H28" s="22">
        <v>-8.7159999999999993</v>
      </c>
      <c r="I28" s="22">
        <f t="shared" si="12"/>
        <v>79.747</v>
      </c>
      <c r="J28" s="22">
        <v>9.8829999999999991</v>
      </c>
      <c r="K28" s="22">
        <v>0</v>
      </c>
      <c r="L28" s="22">
        <v>3.9239999999999999</v>
      </c>
      <c r="M28" s="22">
        <v>1.286</v>
      </c>
      <c r="N28" s="24">
        <f t="shared" si="13"/>
        <v>75.074000000000012</v>
      </c>
      <c r="O28" s="22"/>
      <c r="P28" s="25">
        <f t="shared" si="4"/>
        <v>0.50349076593614628</v>
      </c>
      <c r="Q28" s="26">
        <f t="shared" si="5"/>
        <v>0.2825506866741187</v>
      </c>
      <c r="AC28" s="17">
        <f t="shared" si="8"/>
        <v>0.50349076593614628</v>
      </c>
      <c r="AD28" s="15">
        <v>247</v>
      </c>
      <c r="AN28" s="17">
        <f t="shared" si="9"/>
        <v>0.2825506866741187</v>
      </c>
      <c r="AO28" s="15">
        <v>247</v>
      </c>
    </row>
    <row r="29" spans="1:41" x14ac:dyDescent="0.2">
      <c r="A29" s="16" t="s">
        <v>118</v>
      </c>
      <c r="B29" s="22">
        <v>265.43700000000001</v>
      </c>
      <c r="C29" s="22">
        <v>132.05199999999999</v>
      </c>
      <c r="D29" s="23">
        <f t="shared" si="10"/>
        <v>133.38500000000002</v>
      </c>
      <c r="E29" s="22">
        <v>180.392</v>
      </c>
      <c r="F29" s="22">
        <f t="shared" si="11"/>
        <v>85.045000000000016</v>
      </c>
      <c r="G29" s="22">
        <v>14.701999999999998</v>
      </c>
      <c r="H29" s="22">
        <v>-10.045999999999999</v>
      </c>
      <c r="I29" s="22">
        <f t="shared" si="12"/>
        <v>80.38900000000001</v>
      </c>
      <c r="J29" s="22">
        <v>11.526</v>
      </c>
      <c r="K29" s="22">
        <v>0</v>
      </c>
      <c r="L29" s="22">
        <v>3.9049999999999998</v>
      </c>
      <c r="M29" s="22">
        <v>0.76400000000000001</v>
      </c>
      <c r="N29" s="24">
        <f t="shared" si="13"/>
        <v>73.532000000000011</v>
      </c>
      <c r="O29" s="22"/>
      <c r="P29" s="25">
        <f t="shared" si="4"/>
        <v>0.50251095363494924</v>
      </c>
      <c r="Q29" s="26">
        <f t="shared" si="5"/>
        <v>0.27702241963253055</v>
      </c>
      <c r="AC29" s="17">
        <f t="shared" si="8"/>
        <v>0.50251095363494924</v>
      </c>
      <c r="AD29" s="15">
        <v>248</v>
      </c>
      <c r="AN29" s="17">
        <f t="shared" si="9"/>
        <v>0.27702241963253055</v>
      </c>
      <c r="AO29" s="15">
        <v>248</v>
      </c>
    </row>
    <row r="30" spans="1:41" x14ac:dyDescent="0.2">
      <c r="A30" s="16" t="s">
        <v>119</v>
      </c>
      <c r="B30" s="22">
        <v>267.077</v>
      </c>
      <c r="C30" s="22">
        <v>132.48500000000001</v>
      </c>
      <c r="D30" s="23">
        <f t="shared" si="10"/>
        <v>134.59199999999998</v>
      </c>
      <c r="E30" s="22">
        <v>181.18000000000004</v>
      </c>
      <c r="F30" s="22">
        <f t="shared" si="11"/>
        <v>85.896999999999963</v>
      </c>
      <c r="G30" s="22">
        <v>14.805</v>
      </c>
      <c r="H30" s="22">
        <v>-10.121</v>
      </c>
      <c r="I30" s="22">
        <f t="shared" si="12"/>
        <v>81.212999999999951</v>
      </c>
      <c r="J30" s="22">
        <v>9.7940000000000005</v>
      </c>
      <c r="K30" s="22">
        <v>0</v>
      </c>
      <c r="L30" s="22">
        <v>3.9260000000000002</v>
      </c>
      <c r="M30" s="22">
        <v>0.75299999999999989</v>
      </c>
      <c r="N30" s="24">
        <f t="shared" si="13"/>
        <v>76.097999999999956</v>
      </c>
      <c r="O30" s="22"/>
      <c r="P30" s="25">
        <f t="shared" si="4"/>
        <v>0.50394455531550819</v>
      </c>
      <c r="Q30" s="26">
        <f t="shared" si="5"/>
        <v>0.28492906540061463</v>
      </c>
      <c r="AC30" s="17">
        <f t="shared" si="8"/>
        <v>0.50394455531550819</v>
      </c>
      <c r="AD30" s="15">
        <v>249</v>
      </c>
      <c r="AN30" s="17">
        <f t="shared" si="9"/>
        <v>0.28492906540061463</v>
      </c>
      <c r="AO30" s="15">
        <v>249</v>
      </c>
    </row>
    <row r="31" spans="1:41" x14ac:dyDescent="0.2">
      <c r="A31" s="16" t="s">
        <v>120</v>
      </c>
      <c r="B31" s="22">
        <v>270.39400000000001</v>
      </c>
      <c r="C31" s="22">
        <v>132.934</v>
      </c>
      <c r="D31" s="23">
        <f t="shared" si="10"/>
        <v>137.46</v>
      </c>
      <c r="E31" s="22">
        <v>181.94499999999999</v>
      </c>
      <c r="F31" s="22">
        <f t="shared" si="11"/>
        <v>88.449000000000012</v>
      </c>
      <c r="G31" s="22">
        <v>15.01</v>
      </c>
      <c r="H31" s="22">
        <v>-10.218</v>
      </c>
      <c r="I31" s="22">
        <f t="shared" si="12"/>
        <v>83.657000000000011</v>
      </c>
      <c r="J31" s="22">
        <v>10.074999999999999</v>
      </c>
      <c r="K31" s="22">
        <v>0</v>
      </c>
      <c r="L31" s="22">
        <v>3.9889999999999999</v>
      </c>
      <c r="M31" s="22">
        <v>0.82400000000000007</v>
      </c>
      <c r="N31" s="24">
        <f t="shared" si="13"/>
        <v>78.39500000000001</v>
      </c>
      <c r="O31" s="22"/>
      <c r="P31" s="25">
        <f t="shared" si="4"/>
        <v>0.50836926854885833</v>
      </c>
      <c r="Q31" s="26">
        <f t="shared" si="5"/>
        <v>0.28992877060881533</v>
      </c>
      <c r="AC31" s="17">
        <f t="shared" si="8"/>
        <v>0.50836926854885833</v>
      </c>
      <c r="AD31" s="15">
        <v>250</v>
      </c>
      <c r="AN31" s="17">
        <f t="shared" si="9"/>
        <v>0.28992877060881533</v>
      </c>
      <c r="AO31" s="15">
        <v>250</v>
      </c>
    </row>
    <row r="32" spans="1:41" x14ac:dyDescent="0.2">
      <c r="A32" s="16" t="s">
        <v>121</v>
      </c>
      <c r="B32" s="22">
        <v>270.733</v>
      </c>
      <c r="C32" s="22">
        <v>133.126</v>
      </c>
      <c r="D32" s="23">
        <f t="shared" si="10"/>
        <v>137.607</v>
      </c>
      <c r="E32" s="22">
        <v>182.47499999999999</v>
      </c>
      <c r="F32" s="22">
        <f t="shared" si="11"/>
        <v>88.25800000000001</v>
      </c>
      <c r="G32" s="22">
        <v>15.065000000000001</v>
      </c>
      <c r="H32" s="22">
        <v>-10.33</v>
      </c>
      <c r="I32" s="22">
        <f t="shared" si="12"/>
        <v>83.52300000000001</v>
      </c>
      <c r="J32" s="22">
        <v>8.8710000000000004</v>
      </c>
      <c r="K32" s="22">
        <v>0</v>
      </c>
      <c r="L32" s="22">
        <v>4.093</v>
      </c>
      <c r="M32" s="22">
        <v>1.7770000000000001</v>
      </c>
      <c r="N32" s="24">
        <f t="shared" si="13"/>
        <v>80.52200000000002</v>
      </c>
      <c r="O32" s="22"/>
      <c r="P32" s="25">
        <f t="shared" si="4"/>
        <v>0.50827568120620681</v>
      </c>
      <c r="Q32" s="26">
        <f t="shared" si="5"/>
        <v>0.29742218347966454</v>
      </c>
      <c r="AC32" s="17">
        <f t="shared" si="8"/>
        <v>0.50827568120620681</v>
      </c>
      <c r="AD32" s="15">
        <v>251</v>
      </c>
      <c r="AN32" s="17">
        <f t="shared" si="9"/>
        <v>0.29742218347966454</v>
      </c>
      <c r="AO32" s="15">
        <v>251</v>
      </c>
    </row>
    <row r="33" spans="1:41" x14ac:dyDescent="0.2">
      <c r="A33" s="16" t="s">
        <v>122</v>
      </c>
      <c r="B33" s="22">
        <v>273.54300000000001</v>
      </c>
      <c r="C33" s="22">
        <v>133.864</v>
      </c>
      <c r="D33" s="23">
        <f t="shared" si="10"/>
        <v>139.679</v>
      </c>
      <c r="E33" s="22">
        <v>183.071</v>
      </c>
      <c r="F33" s="22">
        <f t="shared" si="11"/>
        <v>90.472000000000008</v>
      </c>
      <c r="G33" s="22">
        <v>14.822000000000001</v>
      </c>
      <c r="H33" s="22">
        <v>-10.467000000000001</v>
      </c>
      <c r="I33" s="22">
        <f t="shared" si="12"/>
        <v>86.117000000000004</v>
      </c>
      <c r="J33" s="22">
        <v>10.096</v>
      </c>
      <c r="K33" s="22">
        <v>0</v>
      </c>
      <c r="L33" s="22">
        <v>4.2370000000000001</v>
      </c>
      <c r="M33" s="22">
        <v>1.26</v>
      </c>
      <c r="N33" s="24">
        <f t="shared" si="13"/>
        <v>81.518000000000001</v>
      </c>
      <c r="O33" s="22"/>
      <c r="P33" s="25">
        <f t="shared" si="4"/>
        <v>0.51062904186910285</v>
      </c>
      <c r="Q33" s="26">
        <f t="shared" si="5"/>
        <v>0.29800799143096329</v>
      </c>
      <c r="AC33" s="17">
        <f t="shared" si="8"/>
        <v>0.51062904186910285</v>
      </c>
      <c r="AD33" s="15">
        <v>252</v>
      </c>
      <c r="AN33" s="17">
        <f t="shared" si="9"/>
        <v>0.29800799143096329</v>
      </c>
      <c r="AO33" s="15">
        <v>252</v>
      </c>
    </row>
    <row r="34" spans="1:41" x14ac:dyDescent="0.2">
      <c r="A34" s="16" t="s">
        <v>123</v>
      </c>
      <c r="B34" s="22">
        <v>274.47699999999998</v>
      </c>
      <c r="C34" s="22">
        <v>134.65199999999999</v>
      </c>
      <c r="D34" s="23">
        <f t="shared" si="10"/>
        <v>139.82499999999999</v>
      </c>
      <c r="E34" s="22">
        <v>184.01400000000001</v>
      </c>
      <c r="F34" s="22">
        <f t="shared" si="11"/>
        <v>90.462999999999965</v>
      </c>
      <c r="G34" s="22">
        <v>14.907999999999999</v>
      </c>
      <c r="H34" s="22">
        <v>-10.534000000000001</v>
      </c>
      <c r="I34" s="22">
        <f t="shared" si="12"/>
        <v>86.08899999999997</v>
      </c>
      <c r="J34" s="22">
        <v>9.8190000000000008</v>
      </c>
      <c r="K34" s="22">
        <v>0</v>
      </c>
      <c r="L34" s="22">
        <v>4.3440000000000003</v>
      </c>
      <c r="M34" s="22">
        <v>1.379</v>
      </c>
      <c r="N34" s="24">
        <f t="shared" si="13"/>
        <v>81.992999999999967</v>
      </c>
      <c r="O34" s="22"/>
      <c r="P34" s="25">
        <f t="shared" si="4"/>
        <v>0.50942337609344313</v>
      </c>
      <c r="Q34" s="26">
        <f t="shared" si="5"/>
        <v>0.29872448329003876</v>
      </c>
      <c r="AC34" s="17">
        <f t="shared" si="8"/>
        <v>0.50942337609344313</v>
      </c>
      <c r="AD34" s="15">
        <v>253</v>
      </c>
      <c r="AN34" s="17">
        <f t="shared" si="9"/>
        <v>0.29872448329003876</v>
      </c>
      <c r="AO34" s="15">
        <v>253</v>
      </c>
    </row>
    <row r="35" spans="1:41" x14ac:dyDescent="0.2">
      <c r="A35" s="16" t="s">
        <v>124</v>
      </c>
      <c r="B35" s="22">
        <v>277.19900000000001</v>
      </c>
      <c r="C35" s="22">
        <v>135.44900000000001</v>
      </c>
      <c r="D35" s="23">
        <f t="shared" si="10"/>
        <v>141.75</v>
      </c>
      <c r="E35" s="22">
        <v>185.262</v>
      </c>
      <c r="F35" s="22">
        <f t="shared" si="11"/>
        <v>91.937000000000012</v>
      </c>
      <c r="G35" s="22">
        <v>15.17</v>
      </c>
      <c r="H35" s="22">
        <v>-10.513999999999999</v>
      </c>
      <c r="I35" s="22">
        <f t="shared" si="12"/>
        <v>87.281000000000006</v>
      </c>
      <c r="J35" s="22">
        <v>9.89</v>
      </c>
      <c r="K35" s="22">
        <v>0</v>
      </c>
      <c r="L35" s="22">
        <v>4.4139999999999997</v>
      </c>
      <c r="M35" s="22">
        <v>1.379</v>
      </c>
      <c r="N35" s="24">
        <f t="shared" si="13"/>
        <v>83.184000000000012</v>
      </c>
      <c r="O35" s="22"/>
      <c r="P35" s="25">
        <f t="shared" si="4"/>
        <v>0.51136548111645419</v>
      </c>
      <c r="Q35" s="26">
        <f t="shared" si="5"/>
        <v>0.30008766265390568</v>
      </c>
      <c r="AC35" s="17">
        <f t="shared" si="8"/>
        <v>0.51136548111645419</v>
      </c>
      <c r="AD35" s="15">
        <v>254</v>
      </c>
      <c r="AN35" s="17">
        <f t="shared" si="9"/>
        <v>0.30008766265390568</v>
      </c>
      <c r="AO35" s="15">
        <v>254</v>
      </c>
    </row>
    <row r="36" spans="1:41" x14ac:dyDescent="0.2">
      <c r="A36" s="9" t="s">
        <v>125</v>
      </c>
      <c r="B36" s="22">
        <v>278.36700000000002</v>
      </c>
      <c r="C36" s="22">
        <v>136.58000000000001</v>
      </c>
      <c r="D36" s="23">
        <f t="shared" si="10"/>
        <v>141.78700000000001</v>
      </c>
      <c r="E36" s="22">
        <v>186.49200000000002</v>
      </c>
      <c r="F36" s="22">
        <f t="shared" si="11"/>
        <v>91.875</v>
      </c>
      <c r="G36" s="22">
        <v>14.639000000000001</v>
      </c>
      <c r="H36" s="22">
        <v>-10.42</v>
      </c>
      <c r="I36" s="22">
        <f t="shared" si="12"/>
        <v>87.656000000000006</v>
      </c>
      <c r="J36" s="22">
        <v>10.067</v>
      </c>
      <c r="K36" s="22">
        <v>0</v>
      </c>
      <c r="L36" s="22">
        <v>4.4470000000000001</v>
      </c>
      <c r="M36" s="22">
        <v>1.2610000000000001</v>
      </c>
      <c r="N36" s="24">
        <f t="shared" si="13"/>
        <v>83.296999999999997</v>
      </c>
      <c r="O36" s="22"/>
      <c r="P36" s="25">
        <f t="shared" si="4"/>
        <v>0.50935276092352899</v>
      </c>
      <c r="Q36" s="26">
        <f t="shared" si="5"/>
        <v>0.29923446385527019</v>
      </c>
      <c r="AC36" s="17">
        <f t="shared" si="8"/>
        <v>0.50935276092352899</v>
      </c>
      <c r="AD36" s="15">
        <v>255</v>
      </c>
      <c r="AN36" s="17">
        <f t="shared" si="9"/>
        <v>0.29923446385527019</v>
      </c>
      <c r="AO36" s="15">
        <v>255</v>
      </c>
    </row>
    <row r="37" spans="1:41" x14ac:dyDescent="0.2">
      <c r="A37" s="9" t="s">
        <v>126</v>
      </c>
      <c r="B37" s="22">
        <v>280.423</v>
      </c>
      <c r="C37" s="22">
        <v>137.63999999999999</v>
      </c>
      <c r="D37" s="23">
        <f t="shared" si="10"/>
        <v>142.78300000000002</v>
      </c>
      <c r="E37" s="22">
        <v>188.041</v>
      </c>
      <c r="F37" s="22">
        <f t="shared" si="11"/>
        <v>92.382000000000005</v>
      </c>
      <c r="G37" s="22">
        <v>14.666</v>
      </c>
      <c r="H37" s="22">
        <v>-10.297000000000001</v>
      </c>
      <c r="I37" s="22">
        <f t="shared" si="12"/>
        <v>88.013000000000005</v>
      </c>
      <c r="J37" s="22">
        <v>9.3689999999999998</v>
      </c>
      <c r="K37" s="22">
        <v>0</v>
      </c>
      <c r="L37" s="22">
        <v>4.4420000000000002</v>
      </c>
      <c r="M37" s="22">
        <v>0.93700000000000006</v>
      </c>
      <c r="N37" s="24">
        <f t="shared" si="13"/>
        <v>84.02300000000001</v>
      </c>
      <c r="O37" s="22"/>
      <c r="P37" s="25">
        <f t="shared" ref="P37:P70" si="14">D37/B37</f>
        <v>0.5091700752078111</v>
      </c>
      <c r="Q37" s="26">
        <f t="shared" ref="Q37:Q70" si="15">N37/B37</f>
        <v>0.29962948830873365</v>
      </c>
      <c r="AC37" s="17">
        <f t="shared" si="8"/>
        <v>0.5091700752078111</v>
      </c>
      <c r="AD37" s="15">
        <v>256</v>
      </c>
      <c r="AN37" s="17">
        <f t="shared" si="9"/>
        <v>0.29962948830873365</v>
      </c>
      <c r="AO37" s="15">
        <v>256</v>
      </c>
    </row>
    <row r="38" spans="1:41" x14ac:dyDescent="0.2">
      <c r="A38" s="9" t="s">
        <v>127</v>
      </c>
      <c r="B38" s="22">
        <v>277.85500000000002</v>
      </c>
      <c r="C38" s="22">
        <v>138.28800000000001</v>
      </c>
      <c r="D38" s="23">
        <f t="shared" si="10"/>
        <v>139.56700000000001</v>
      </c>
      <c r="E38" s="22">
        <v>188.351</v>
      </c>
      <c r="F38" s="22">
        <f t="shared" si="11"/>
        <v>89.504000000000019</v>
      </c>
      <c r="G38" s="22">
        <v>14.804</v>
      </c>
      <c r="H38" s="22">
        <v>-10.333</v>
      </c>
      <c r="I38" s="22">
        <f t="shared" si="12"/>
        <v>85.033000000000015</v>
      </c>
      <c r="J38" s="22">
        <v>10.058999999999999</v>
      </c>
      <c r="K38" s="22">
        <v>0</v>
      </c>
      <c r="L38" s="22">
        <v>4.4429999999999996</v>
      </c>
      <c r="M38" s="22">
        <v>0.86699999999999999</v>
      </c>
      <c r="N38" s="24">
        <f t="shared" si="13"/>
        <v>80.28400000000002</v>
      </c>
      <c r="O38" s="22"/>
      <c r="P38" s="25">
        <f t="shared" si="14"/>
        <v>0.50230156016627381</v>
      </c>
      <c r="Q38" s="26">
        <f t="shared" si="15"/>
        <v>0.28894207410339928</v>
      </c>
      <c r="AC38" s="17">
        <f t="shared" si="8"/>
        <v>0.50230156016627381</v>
      </c>
      <c r="AD38" s="15">
        <v>257</v>
      </c>
      <c r="AN38" s="17">
        <f t="shared" si="9"/>
        <v>0.28894207410339928</v>
      </c>
      <c r="AO38" s="15">
        <v>257</v>
      </c>
    </row>
    <row r="39" spans="1:41" x14ac:dyDescent="0.2">
      <c r="A39" s="9" t="s">
        <v>128</v>
      </c>
      <c r="B39" s="22">
        <v>278.81900000000002</v>
      </c>
      <c r="C39" s="22">
        <v>139.31700000000001</v>
      </c>
      <c r="D39" s="23">
        <f t="shared" si="10"/>
        <v>139.50200000000001</v>
      </c>
      <c r="E39" s="22">
        <v>189.434</v>
      </c>
      <c r="F39" s="22">
        <f t="shared" si="11"/>
        <v>89.385000000000019</v>
      </c>
      <c r="G39" s="22">
        <v>14.644</v>
      </c>
      <c r="H39" s="22">
        <v>-10.439</v>
      </c>
      <c r="I39" s="22">
        <f t="shared" si="12"/>
        <v>85.18</v>
      </c>
      <c r="J39" s="22">
        <v>10.398999999999999</v>
      </c>
      <c r="K39" s="22">
        <v>0</v>
      </c>
      <c r="L39" s="22">
        <v>4.45</v>
      </c>
      <c r="M39" s="22">
        <v>0.96499999999999986</v>
      </c>
      <c r="N39" s="24">
        <f t="shared" si="13"/>
        <v>80.196000000000012</v>
      </c>
      <c r="O39" s="22"/>
      <c r="P39" s="25">
        <f t="shared" si="14"/>
        <v>0.50033175644414474</v>
      </c>
      <c r="Q39" s="26">
        <f t="shared" si="15"/>
        <v>0.28762745723928429</v>
      </c>
      <c r="AC39" s="17">
        <f t="shared" si="8"/>
        <v>0.50033175644414474</v>
      </c>
      <c r="AD39" s="15">
        <v>258</v>
      </c>
      <c r="AN39" s="17">
        <f t="shared" si="9"/>
        <v>0.28762745723928429</v>
      </c>
      <c r="AO39" s="15">
        <v>258</v>
      </c>
    </row>
    <row r="40" spans="1:41" x14ac:dyDescent="0.2">
      <c r="A40" s="9" t="s">
        <v>129</v>
      </c>
      <c r="B40" s="22">
        <v>281.03800000000001</v>
      </c>
      <c r="C40" s="22">
        <v>140.37899999999999</v>
      </c>
      <c r="D40" s="23">
        <f t="shared" si="10"/>
        <v>140.65900000000002</v>
      </c>
      <c r="E40" s="22">
        <v>190.93199999999999</v>
      </c>
      <c r="F40" s="22">
        <f t="shared" si="11"/>
        <v>90.106000000000023</v>
      </c>
      <c r="G40" s="22">
        <v>15.24</v>
      </c>
      <c r="H40" s="22">
        <v>-10.66</v>
      </c>
      <c r="I40" s="22">
        <f t="shared" si="12"/>
        <v>85.526000000000025</v>
      </c>
      <c r="J40" s="22">
        <v>10.667999999999999</v>
      </c>
      <c r="K40" s="22">
        <v>0</v>
      </c>
      <c r="L40" s="22">
        <v>4.4619999999999997</v>
      </c>
      <c r="M40" s="22">
        <v>1.2280000000000002</v>
      </c>
      <c r="N40" s="24">
        <f t="shared" si="13"/>
        <v>80.54800000000003</v>
      </c>
      <c r="O40" s="22"/>
      <c r="P40" s="25">
        <f t="shared" si="14"/>
        <v>0.5004981532746462</v>
      </c>
      <c r="Q40" s="26">
        <f t="shared" si="15"/>
        <v>0.28660892832997681</v>
      </c>
      <c r="AC40" s="17">
        <f t="shared" si="8"/>
        <v>0.5004981532746462</v>
      </c>
      <c r="AD40" s="15">
        <v>259</v>
      </c>
      <c r="AN40" s="17">
        <f t="shared" si="9"/>
        <v>0.28660892832997681</v>
      </c>
      <c r="AO40" s="15">
        <v>259</v>
      </c>
    </row>
    <row r="41" spans="1:41" x14ac:dyDescent="0.2">
      <c r="A41" s="9" t="s">
        <v>93</v>
      </c>
      <c r="B41" s="22">
        <v>283.58600000000001</v>
      </c>
      <c r="C41" s="22">
        <v>142.38300000000001</v>
      </c>
      <c r="D41" s="23">
        <f t="shared" si="10"/>
        <v>141.203</v>
      </c>
      <c r="E41" s="22">
        <v>193.464</v>
      </c>
      <c r="F41" s="22">
        <f t="shared" si="11"/>
        <v>90.122000000000014</v>
      </c>
      <c r="G41" s="22">
        <v>15.030000000000001</v>
      </c>
      <c r="H41" s="22">
        <v>-11.516</v>
      </c>
      <c r="I41" s="22">
        <f t="shared" si="12"/>
        <v>86.608000000000018</v>
      </c>
      <c r="J41" s="22">
        <v>10.773</v>
      </c>
      <c r="K41" s="22">
        <v>0</v>
      </c>
      <c r="L41" s="22">
        <v>4.4800000000000004</v>
      </c>
      <c r="M41" s="22">
        <v>0.91199999999999992</v>
      </c>
      <c r="N41" s="24">
        <f t="shared" si="13"/>
        <v>81.227000000000032</v>
      </c>
      <c r="O41" s="22"/>
      <c r="P41" s="25">
        <f t="shared" si="14"/>
        <v>0.49791950237317778</v>
      </c>
      <c r="Q41" s="26">
        <f t="shared" si="15"/>
        <v>0.28642810293879117</v>
      </c>
      <c r="AC41" s="17">
        <f t="shared" si="8"/>
        <v>0.49791950237317778</v>
      </c>
      <c r="AD41" s="15">
        <v>260</v>
      </c>
      <c r="AN41" s="17">
        <f t="shared" si="9"/>
        <v>0.28642810293879117</v>
      </c>
      <c r="AO41" s="15">
        <v>260</v>
      </c>
    </row>
    <row r="42" spans="1:41" x14ac:dyDescent="0.2">
      <c r="A42" s="9" t="s">
        <v>38</v>
      </c>
      <c r="B42" s="22">
        <v>288.00400000000002</v>
      </c>
      <c r="C42" s="22">
        <v>143.827</v>
      </c>
      <c r="D42" s="23">
        <f t="shared" si="10"/>
        <v>144.17700000000002</v>
      </c>
      <c r="E42" s="22">
        <v>195.184</v>
      </c>
      <c r="F42" s="22">
        <f t="shared" si="11"/>
        <v>92.820000000000022</v>
      </c>
      <c r="G42" s="22">
        <v>15.187999999999999</v>
      </c>
      <c r="H42" s="22">
        <v>-11.728999999999999</v>
      </c>
      <c r="I42" s="22">
        <f t="shared" si="12"/>
        <v>89.361000000000018</v>
      </c>
      <c r="J42" s="22">
        <v>12.343</v>
      </c>
      <c r="K42" s="22">
        <v>0</v>
      </c>
      <c r="L42" s="22">
        <v>4.4960000000000004</v>
      </c>
      <c r="M42" s="22">
        <v>0.99299999999999988</v>
      </c>
      <c r="N42" s="24">
        <f t="shared" si="13"/>
        <v>82.507000000000005</v>
      </c>
      <c r="O42" s="22"/>
      <c r="P42" s="25">
        <f t="shared" si="14"/>
        <v>0.50060763044957712</v>
      </c>
      <c r="Q42" s="26">
        <f t="shared" si="15"/>
        <v>0.28647866001861083</v>
      </c>
      <c r="AC42" s="17">
        <f t="shared" si="8"/>
        <v>0.50060763044957712</v>
      </c>
      <c r="AD42" s="15">
        <v>261</v>
      </c>
      <c r="AN42" s="17">
        <f t="shared" si="9"/>
        <v>0.28647866001861083</v>
      </c>
      <c r="AO42" s="15">
        <v>261</v>
      </c>
    </row>
    <row r="43" spans="1:41" x14ac:dyDescent="0.2">
      <c r="A43" s="9" t="s">
        <v>37</v>
      </c>
      <c r="B43" s="22">
        <v>290.97500000000002</v>
      </c>
      <c r="C43" s="22">
        <v>144.89099999999999</v>
      </c>
      <c r="D43" s="23">
        <f t="shared" si="10"/>
        <v>146.08400000000003</v>
      </c>
      <c r="E43" s="22">
        <v>196.755</v>
      </c>
      <c r="F43" s="22">
        <f t="shared" si="11"/>
        <v>94.220000000000027</v>
      </c>
      <c r="G43" s="22">
        <v>15.094000000000001</v>
      </c>
      <c r="H43" s="22">
        <v>-11.69</v>
      </c>
      <c r="I43" s="22">
        <f t="shared" si="12"/>
        <v>90.816000000000031</v>
      </c>
      <c r="J43" s="22">
        <v>12.195</v>
      </c>
      <c r="K43" s="22">
        <v>0</v>
      </c>
      <c r="L43" s="22">
        <v>4.51</v>
      </c>
      <c r="M43" s="22">
        <v>5.5250000000000004</v>
      </c>
      <c r="N43" s="24">
        <f t="shared" si="13"/>
        <v>88.656000000000049</v>
      </c>
      <c r="O43" s="22"/>
      <c r="P43" s="25">
        <f t="shared" si="14"/>
        <v>0.50205000429590174</v>
      </c>
      <c r="Q43" s="26">
        <f t="shared" si="15"/>
        <v>0.30468596958501604</v>
      </c>
      <c r="AC43" s="17">
        <f t="shared" si="8"/>
        <v>0.50205000429590174</v>
      </c>
      <c r="AD43" s="15">
        <v>262</v>
      </c>
      <c r="AN43" s="17">
        <f t="shared" si="9"/>
        <v>0.30468596958501604</v>
      </c>
      <c r="AO43" s="15">
        <v>262</v>
      </c>
    </row>
    <row r="44" spans="1:41" x14ac:dyDescent="0.2">
      <c r="A44" s="9" t="s">
        <v>36</v>
      </c>
      <c r="B44" s="22">
        <v>294.21300000000002</v>
      </c>
      <c r="C44" s="22">
        <v>146.184</v>
      </c>
      <c r="D44" s="23">
        <f t="shared" si="10"/>
        <v>148.02900000000002</v>
      </c>
      <c r="E44" s="22">
        <v>199.27500000000001</v>
      </c>
      <c r="F44" s="22">
        <f t="shared" si="11"/>
        <v>94.938000000000017</v>
      </c>
      <c r="G44" s="22">
        <v>15.501999999999999</v>
      </c>
      <c r="H44" s="22">
        <v>-11.568</v>
      </c>
      <c r="I44" s="22">
        <f t="shared" si="12"/>
        <v>91.004000000000019</v>
      </c>
      <c r="J44" s="22">
        <v>12.96</v>
      </c>
      <c r="K44" s="22">
        <v>0</v>
      </c>
      <c r="L44" s="22">
        <v>4.5229999999999997</v>
      </c>
      <c r="M44" s="22">
        <v>2.9279999999999999</v>
      </c>
      <c r="N44" s="24">
        <f t="shared" si="13"/>
        <v>85.495000000000005</v>
      </c>
      <c r="O44" s="22"/>
      <c r="P44" s="25">
        <f t="shared" si="14"/>
        <v>0.50313548347625703</v>
      </c>
      <c r="Q44" s="26">
        <f t="shared" si="15"/>
        <v>0.29058879111392089</v>
      </c>
      <c r="AC44" s="17">
        <f t="shared" si="8"/>
        <v>0.50313548347625703</v>
      </c>
      <c r="AD44" s="15">
        <v>263</v>
      </c>
      <c r="AN44" s="17">
        <f t="shared" si="9"/>
        <v>0.29058879111392089</v>
      </c>
      <c r="AO44" s="15">
        <v>263</v>
      </c>
    </row>
    <row r="45" spans="1:41" x14ac:dyDescent="0.2">
      <c r="A45" s="9" t="s">
        <v>35</v>
      </c>
      <c r="B45" s="22">
        <v>293.72399999999999</v>
      </c>
      <c r="C45" s="22">
        <v>146.995</v>
      </c>
      <c r="D45" s="23">
        <f t="shared" si="10"/>
        <v>146.72899999999998</v>
      </c>
      <c r="E45" s="22">
        <v>200.04600000000002</v>
      </c>
      <c r="F45" s="22">
        <f t="shared" si="11"/>
        <v>93.677999999999969</v>
      </c>
      <c r="G45" s="22">
        <v>15.515000000000001</v>
      </c>
      <c r="H45" s="22">
        <v>-10.805999999999999</v>
      </c>
      <c r="I45" s="22">
        <f t="shared" si="12"/>
        <v>88.968999999999966</v>
      </c>
      <c r="J45" s="22">
        <v>12.042</v>
      </c>
      <c r="K45" s="22">
        <v>0</v>
      </c>
      <c r="L45" s="22">
        <v>4.5339999999999998</v>
      </c>
      <c r="M45" s="22">
        <v>2.1549999999999998</v>
      </c>
      <c r="N45" s="24">
        <f t="shared" si="13"/>
        <v>83.615999999999971</v>
      </c>
      <c r="O45" s="22"/>
      <c r="P45" s="25">
        <f t="shared" si="14"/>
        <v>0.49954719396440195</v>
      </c>
      <c r="Q45" s="26">
        <f t="shared" si="15"/>
        <v>0.28467540956816595</v>
      </c>
      <c r="AC45" s="17">
        <f t="shared" si="8"/>
        <v>0.49954719396440195</v>
      </c>
      <c r="AD45" s="15">
        <v>264</v>
      </c>
      <c r="AN45" s="17">
        <f t="shared" si="9"/>
        <v>0.28467540956816595</v>
      </c>
      <c r="AO45" s="15">
        <v>264</v>
      </c>
    </row>
    <row r="46" spans="1:41" x14ac:dyDescent="0.2">
      <c r="A46" s="9" t="s">
        <v>34</v>
      </c>
      <c r="B46" s="22">
        <v>294.34100000000001</v>
      </c>
      <c r="C46" s="22">
        <v>148.59700000000001</v>
      </c>
      <c r="D46" s="23">
        <f t="shared" si="10"/>
        <v>145.744</v>
      </c>
      <c r="E46" s="22">
        <v>202.089</v>
      </c>
      <c r="F46" s="22">
        <f t="shared" si="11"/>
        <v>92.25200000000001</v>
      </c>
      <c r="G46" s="22">
        <v>15.77</v>
      </c>
      <c r="H46" s="22">
        <v>-10.632</v>
      </c>
      <c r="I46" s="22">
        <f t="shared" si="12"/>
        <v>87.114000000000019</v>
      </c>
      <c r="J46" s="22">
        <v>11.037000000000001</v>
      </c>
      <c r="K46" s="22">
        <v>0</v>
      </c>
      <c r="L46" s="22">
        <v>4.5389999999999997</v>
      </c>
      <c r="M46" s="22">
        <v>0.245</v>
      </c>
      <c r="N46" s="24">
        <f t="shared" si="13"/>
        <v>80.861000000000018</v>
      </c>
      <c r="O46" s="22"/>
      <c r="P46" s="25">
        <f t="shared" si="14"/>
        <v>0.49515358037106622</v>
      </c>
      <c r="Q46" s="26">
        <f t="shared" si="15"/>
        <v>0.27471877855956195</v>
      </c>
      <c r="AC46" s="17">
        <f t="shared" si="8"/>
        <v>0.49515358037106622</v>
      </c>
      <c r="AD46" s="15">
        <v>265</v>
      </c>
      <c r="AN46" s="17">
        <f t="shared" si="9"/>
        <v>0.27471877855956195</v>
      </c>
      <c r="AO46" s="15">
        <v>265</v>
      </c>
    </row>
    <row r="47" spans="1:41" x14ac:dyDescent="0.2">
      <c r="A47" s="9" t="s">
        <v>33</v>
      </c>
      <c r="B47" s="22">
        <v>299.07499999999999</v>
      </c>
      <c r="C47" s="22">
        <v>149.49600000000001</v>
      </c>
      <c r="D47" s="23">
        <f t="shared" si="10"/>
        <v>149.57899999999998</v>
      </c>
      <c r="E47" s="22">
        <v>203.36100000000002</v>
      </c>
      <c r="F47" s="22">
        <f t="shared" si="11"/>
        <v>95.71399999999997</v>
      </c>
      <c r="G47" s="22">
        <v>15.881</v>
      </c>
      <c r="H47" s="22">
        <v>-10.518000000000001</v>
      </c>
      <c r="I47" s="22">
        <f t="shared" si="12"/>
        <v>90.350999999999971</v>
      </c>
      <c r="J47" s="22">
        <v>9.2639999999999993</v>
      </c>
      <c r="K47" s="22">
        <v>0</v>
      </c>
      <c r="L47" s="22">
        <v>4.5369999999999999</v>
      </c>
      <c r="M47" s="22">
        <v>3.8000000000000034E-2</v>
      </c>
      <c r="N47" s="24">
        <f t="shared" si="13"/>
        <v>85.661999999999978</v>
      </c>
      <c r="O47" s="22"/>
      <c r="P47" s="25">
        <f t="shared" si="14"/>
        <v>0.50013876118030587</v>
      </c>
      <c r="Q47" s="26">
        <f t="shared" si="15"/>
        <v>0.2864231380088606</v>
      </c>
      <c r="AC47" s="17">
        <f t="shared" si="8"/>
        <v>0.50013876118030587</v>
      </c>
      <c r="AD47" s="15">
        <v>266</v>
      </c>
      <c r="AN47" s="17">
        <f t="shared" si="9"/>
        <v>0.2864231380088606</v>
      </c>
      <c r="AO47" s="15">
        <v>266</v>
      </c>
    </row>
    <row r="48" spans="1:41" x14ac:dyDescent="0.2">
      <c r="A48" s="9" t="s">
        <v>32</v>
      </c>
      <c r="B48" s="22">
        <v>302.64800000000002</v>
      </c>
      <c r="C48" s="22">
        <v>151.21</v>
      </c>
      <c r="D48" s="23">
        <f t="shared" si="10"/>
        <v>151.43800000000002</v>
      </c>
      <c r="E48" s="22">
        <v>205.19499999999999</v>
      </c>
      <c r="F48" s="22">
        <f t="shared" si="11"/>
        <v>97.453000000000031</v>
      </c>
      <c r="G48" s="22">
        <v>15.946000000000002</v>
      </c>
      <c r="H48" s="22">
        <v>-10.438000000000001</v>
      </c>
      <c r="I48" s="22">
        <f t="shared" si="12"/>
        <v>91.945000000000036</v>
      </c>
      <c r="J48" s="22">
        <v>12.617000000000001</v>
      </c>
      <c r="K48" s="22">
        <v>0</v>
      </c>
      <c r="L48" s="22">
        <v>4.5289999999999999</v>
      </c>
      <c r="M48" s="22">
        <v>6.800000000000006E-2</v>
      </c>
      <c r="N48" s="24">
        <f t="shared" si="13"/>
        <v>83.925000000000026</v>
      </c>
      <c r="O48" s="22"/>
      <c r="P48" s="25">
        <f t="shared" si="14"/>
        <v>0.50037667521344931</v>
      </c>
      <c r="Q48" s="26">
        <f t="shared" si="15"/>
        <v>0.27730234463799536</v>
      </c>
      <c r="AC48" s="17">
        <f t="shared" si="8"/>
        <v>0.50037667521344931</v>
      </c>
      <c r="AD48" s="15">
        <v>267</v>
      </c>
      <c r="AN48" s="17">
        <f t="shared" si="9"/>
        <v>0.27730234463799536</v>
      </c>
      <c r="AO48" s="15">
        <v>267</v>
      </c>
    </row>
    <row r="49" spans="1:41" x14ac:dyDescent="0.2">
      <c r="A49" s="9" t="s">
        <v>31</v>
      </c>
      <c r="B49" s="22">
        <v>308.01799999999997</v>
      </c>
      <c r="C49" s="22">
        <v>153.19300000000001</v>
      </c>
      <c r="D49" s="23">
        <f t="shared" si="10"/>
        <v>154.82499999999996</v>
      </c>
      <c r="E49" s="22">
        <v>202.75800000000001</v>
      </c>
      <c r="F49" s="22">
        <f t="shared" si="11"/>
        <v>105.25999999999996</v>
      </c>
      <c r="G49" s="22">
        <v>17.816000000000003</v>
      </c>
      <c r="H49" s="22">
        <v>-7.1449999999999996</v>
      </c>
      <c r="I49" s="22">
        <f t="shared" si="12"/>
        <v>94.588999999999956</v>
      </c>
      <c r="J49" s="22">
        <v>11.733000000000001</v>
      </c>
      <c r="K49" s="22">
        <v>0</v>
      </c>
      <c r="L49" s="22">
        <v>4.5140000000000002</v>
      </c>
      <c r="M49" s="22">
        <v>6.5000000000000058E-2</v>
      </c>
      <c r="N49" s="24">
        <f t="shared" si="13"/>
        <v>87.434999999999945</v>
      </c>
      <c r="O49" s="22"/>
      <c r="P49" s="25">
        <f t="shared" si="14"/>
        <v>0.50264919582621781</v>
      </c>
      <c r="Q49" s="26">
        <f t="shared" si="15"/>
        <v>0.2838632807173605</v>
      </c>
      <c r="AC49" s="17">
        <f t="shared" si="8"/>
        <v>0.50264919582621781</v>
      </c>
      <c r="AD49" s="15">
        <v>268</v>
      </c>
      <c r="AN49" s="17">
        <f t="shared" si="9"/>
        <v>0.2838632807173605</v>
      </c>
      <c r="AO49" s="15">
        <v>268</v>
      </c>
    </row>
    <row r="50" spans="1:41" x14ac:dyDescent="0.2">
      <c r="A50" s="9" t="s">
        <v>30</v>
      </c>
      <c r="B50" s="22">
        <v>312.12799999999999</v>
      </c>
      <c r="C50" s="22">
        <v>154.04900000000001</v>
      </c>
      <c r="D50" s="23">
        <f t="shared" si="10"/>
        <v>158.07899999999998</v>
      </c>
      <c r="E50" s="22">
        <v>203.642</v>
      </c>
      <c r="F50" s="22">
        <f t="shared" si="11"/>
        <v>108.48599999999999</v>
      </c>
      <c r="G50" s="22">
        <v>18.207999999999998</v>
      </c>
      <c r="H50" s="22">
        <v>-7.141</v>
      </c>
      <c r="I50" s="22">
        <f t="shared" si="12"/>
        <v>97.418999999999997</v>
      </c>
      <c r="J50" s="22">
        <v>11.88</v>
      </c>
      <c r="K50" s="22">
        <v>0</v>
      </c>
      <c r="L50" s="22">
        <v>4.5590000000000002</v>
      </c>
      <c r="M50" s="22">
        <v>0.65700000000000003</v>
      </c>
      <c r="N50" s="24">
        <f t="shared" si="13"/>
        <v>90.754999999999995</v>
      </c>
      <c r="O50" s="22"/>
      <c r="P50" s="25">
        <f t="shared" si="14"/>
        <v>0.50645568484724213</v>
      </c>
      <c r="Q50" s="26">
        <f t="shared" si="15"/>
        <v>0.29076212323149475</v>
      </c>
      <c r="AC50" s="17">
        <f t="shared" si="8"/>
        <v>0.50645568484724213</v>
      </c>
      <c r="AD50" s="15">
        <v>269</v>
      </c>
      <c r="AN50" s="17">
        <f t="shared" si="9"/>
        <v>0.29076212323149475</v>
      </c>
      <c r="AO50" s="15">
        <v>269</v>
      </c>
    </row>
    <row r="51" spans="1:41" x14ac:dyDescent="0.2">
      <c r="A51" s="9" t="s">
        <v>29</v>
      </c>
      <c r="B51" s="22">
        <v>313.67500000000001</v>
      </c>
      <c r="C51" s="22">
        <v>155.70400000000001</v>
      </c>
      <c r="D51" s="23">
        <f t="shared" si="10"/>
        <v>157.971</v>
      </c>
      <c r="E51" s="22">
        <v>205.17400000000001</v>
      </c>
      <c r="F51" s="22">
        <f t="shared" si="11"/>
        <v>108.501</v>
      </c>
      <c r="G51" s="22">
        <v>18.337</v>
      </c>
      <c r="H51" s="22">
        <v>-7.3049999999999997</v>
      </c>
      <c r="I51" s="22">
        <f t="shared" si="12"/>
        <v>97.468999999999994</v>
      </c>
      <c r="J51" s="22">
        <v>12.824999999999999</v>
      </c>
      <c r="K51" s="22">
        <v>0</v>
      </c>
      <c r="L51" s="22">
        <v>4.665</v>
      </c>
      <c r="M51" s="22">
        <v>1.181</v>
      </c>
      <c r="N51" s="24">
        <f t="shared" si="13"/>
        <v>90.49</v>
      </c>
      <c r="O51" s="22"/>
      <c r="P51" s="25">
        <f t="shared" si="14"/>
        <v>0.50361361281581252</v>
      </c>
      <c r="Q51" s="26">
        <f t="shared" si="15"/>
        <v>0.28848330278154138</v>
      </c>
      <c r="AC51" s="17">
        <f t="shared" si="8"/>
        <v>0.50361361281581252</v>
      </c>
      <c r="AD51" s="15">
        <v>270</v>
      </c>
      <c r="AN51" s="17">
        <f t="shared" si="9"/>
        <v>0.28848330278154138</v>
      </c>
      <c r="AO51" s="15">
        <v>270</v>
      </c>
    </row>
    <row r="52" spans="1:41" x14ac:dyDescent="0.2">
      <c r="A52" s="9" t="s">
        <v>28</v>
      </c>
      <c r="B52" s="22">
        <v>311.47800000000001</v>
      </c>
      <c r="C52" s="22">
        <v>156.155</v>
      </c>
      <c r="D52" s="23">
        <f t="shared" si="10"/>
        <v>155.32300000000001</v>
      </c>
      <c r="E52" s="22">
        <v>205.67500000000001</v>
      </c>
      <c r="F52" s="22">
        <f t="shared" si="11"/>
        <v>105.803</v>
      </c>
      <c r="G52" s="22">
        <v>18.612000000000002</v>
      </c>
      <c r="H52" s="22">
        <v>-7.5359999999999996</v>
      </c>
      <c r="I52" s="22">
        <f t="shared" si="12"/>
        <v>94.727000000000004</v>
      </c>
      <c r="J52" s="22">
        <v>11.603999999999999</v>
      </c>
      <c r="K52" s="22">
        <v>0</v>
      </c>
      <c r="L52" s="22">
        <v>4.8310000000000004</v>
      </c>
      <c r="M52" s="22">
        <v>1.637</v>
      </c>
      <c r="N52" s="24">
        <f t="shared" si="13"/>
        <v>89.591000000000008</v>
      </c>
      <c r="O52" s="22"/>
      <c r="P52" s="25">
        <f t="shared" si="14"/>
        <v>0.49866443215893258</v>
      </c>
      <c r="Q52" s="26">
        <f t="shared" si="15"/>
        <v>0.28763187127180734</v>
      </c>
      <c r="AC52" s="17">
        <f t="shared" si="8"/>
        <v>0.49866443215893258</v>
      </c>
      <c r="AD52" s="15">
        <v>271</v>
      </c>
      <c r="AN52" s="17">
        <f t="shared" si="9"/>
        <v>0.28763187127180734</v>
      </c>
      <c r="AO52" s="15">
        <v>271</v>
      </c>
    </row>
    <row r="53" spans="1:41" x14ac:dyDescent="0.2">
      <c r="A53" s="9" t="s">
        <v>27</v>
      </c>
      <c r="B53" s="22">
        <v>294.685</v>
      </c>
      <c r="C53" s="22">
        <v>150.54499999999999</v>
      </c>
      <c r="D53" s="23">
        <f t="shared" si="10"/>
        <v>144.14000000000001</v>
      </c>
      <c r="E53" s="22">
        <v>198.245</v>
      </c>
      <c r="F53" s="22">
        <f t="shared" si="11"/>
        <v>96.44</v>
      </c>
      <c r="G53" s="22">
        <v>17.762999999999998</v>
      </c>
      <c r="H53" s="22">
        <v>-9.2759999999999998</v>
      </c>
      <c r="I53" s="22">
        <f t="shared" si="12"/>
        <v>87.952999999999989</v>
      </c>
      <c r="J53" s="22">
        <v>11.648999999999999</v>
      </c>
      <c r="K53" s="22">
        <v>0</v>
      </c>
      <c r="L53" s="22">
        <v>5.0579999999999998</v>
      </c>
      <c r="M53" s="22">
        <v>2.0020000000000002</v>
      </c>
      <c r="N53" s="24">
        <f t="shared" si="13"/>
        <v>83.36399999999999</v>
      </c>
      <c r="O53" s="22"/>
      <c r="P53" s="25">
        <f t="shared" si="14"/>
        <v>0.48913246347795108</v>
      </c>
      <c r="Q53" s="26">
        <f t="shared" si="15"/>
        <v>0.28289190152196408</v>
      </c>
      <c r="AC53" s="17">
        <f t="shared" si="8"/>
        <v>0.48913246347795108</v>
      </c>
      <c r="AD53" s="15">
        <v>272</v>
      </c>
      <c r="AN53" s="17">
        <f t="shared" si="9"/>
        <v>0.28289190152196408</v>
      </c>
      <c r="AO53" s="15">
        <v>272</v>
      </c>
    </row>
    <row r="54" spans="1:41" x14ac:dyDescent="0.2">
      <c r="A54" s="9" t="s">
        <v>26</v>
      </c>
      <c r="B54" s="22">
        <v>253.971</v>
      </c>
      <c r="C54" s="22">
        <v>127.101</v>
      </c>
      <c r="D54" s="23">
        <f t="shared" si="10"/>
        <v>126.87</v>
      </c>
      <c r="E54" s="22">
        <v>168.49900000000002</v>
      </c>
      <c r="F54" s="22">
        <f t="shared" si="11"/>
        <v>85.47199999999998</v>
      </c>
      <c r="G54" s="22">
        <v>17.27</v>
      </c>
      <c r="H54" s="22">
        <v>-11.917</v>
      </c>
      <c r="I54" s="22">
        <f t="shared" si="12"/>
        <v>80.118999999999986</v>
      </c>
      <c r="J54" s="22">
        <v>11.821</v>
      </c>
      <c r="K54" s="22">
        <v>0</v>
      </c>
      <c r="L54" s="22">
        <v>5.3470000000000004</v>
      </c>
      <c r="M54" s="22">
        <v>2.2400000000000002</v>
      </c>
      <c r="N54" s="24">
        <f t="shared" si="13"/>
        <v>75.884999999999977</v>
      </c>
      <c r="O54" s="22"/>
      <c r="P54" s="25">
        <f t="shared" si="14"/>
        <v>0.49954522366726911</v>
      </c>
      <c r="Q54" s="26">
        <f t="shared" si="15"/>
        <v>0.2987939567903421</v>
      </c>
      <c r="AC54" s="17">
        <f t="shared" si="8"/>
        <v>0.49954522366726911</v>
      </c>
      <c r="AD54" s="15">
        <v>273</v>
      </c>
      <c r="AN54" s="17">
        <f t="shared" si="9"/>
        <v>0.2987939567903421</v>
      </c>
      <c r="AO54" s="15">
        <v>273</v>
      </c>
    </row>
    <row r="55" spans="1:41" x14ac:dyDescent="0.2">
      <c r="A55" s="9" t="s">
        <v>25</v>
      </c>
      <c r="B55" s="22">
        <v>299.28699999999998</v>
      </c>
      <c r="C55" s="22">
        <v>151.93100000000001</v>
      </c>
      <c r="D55" s="23">
        <f t="shared" si="10"/>
        <v>147.35599999999997</v>
      </c>
      <c r="E55" s="22">
        <v>201.02900000000002</v>
      </c>
      <c r="F55" s="22">
        <f t="shared" si="11"/>
        <v>98.257999999999953</v>
      </c>
      <c r="G55" s="22">
        <v>18.666</v>
      </c>
      <c r="H55" s="22">
        <v>-9.0540000000000003</v>
      </c>
      <c r="I55" s="22">
        <f t="shared" si="12"/>
        <v>88.645999999999958</v>
      </c>
      <c r="J55" s="22">
        <v>12.829000000000001</v>
      </c>
      <c r="K55" s="22">
        <v>0</v>
      </c>
      <c r="L55" s="22">
        <v>5.6989999999999998</v>
      </c>
      <c r="M55" s="22">
        <v>2.331</v>
      </c>
      <c r="N55" s="24">
        <f t="shared" si="13"/>
        <v>83.846999999999952</v>
      </c>
      <c r="O55" s="22"/>
      <c r="P55" s="25">
        <f t="shared" si="14"/>
        <v>0.49235683474390796</v>
      </c>
      <c r="Q55" s="26">
        <f t="shared" si="15"/>
        <v>0.28015583703936342</v>
      </c>
      <c r="AC55" s="17">
        <f t="shared" si="8"/>
        <v>0.49235683474390796</v>
      </c>
      <c r="AD55" s="15">
        <v>274</v>
      </c>
      <c r="AN55" s="17">
        <f t="shared" si="9"/>
        <v>0.28015583703936342</v>
      </c>
      <c r="AO55" s="15">
        <v>274</v>
      </c>
    </row>
    <row r="56" spans="1:41" x14ac:dyDescent="0.2">
      <c r="A56" s="9" t="s">
        <v>24</v>
      </c>
      <c r="B56" s="22">
        <v>301.72899999999998</v>
      </c>
      <c r="C56" s="22">
        <v>150.55799999999999</v>
      </c>
      <c r="D56" s="23">
        <f t="shared" si="10"/>
        <v>151.17099999999999</v>
      </c>
      <c r="E56" s="22">
        <v>199.58799999999999</v>
      </c>
      <c r="F56" s="22">
        <f t="shared" si="11"/>
        <v>102.14099999999999</v>
      </c>
      <c r="G56" s="22">
        <v>18.082999999999998</v>
      </c>
      <c r="H56" s="22">
        <v>-18.010000000000002</v>
      </c>
      <c r="I56" s="22">
        <f t="shared" si="12"/>
        <v>102.068</v>
      </c>
      <c r="J56" s="22">
        <v>9.8640000000000008</v>
      </c>
      <c r="K56" s="22">
        <v>0</v>
      </c>
      <c r="L56" s="22">
        <v>6.1150000000000002</v>
      </c>
      <c r="M56" s="22">
        <v>2.2749999999999999</v>
      </c>
      <c r="N56" s="24">
        <f t="shared" si="13"/>
        <v>100.59399999999999</v>
      </c>
      <c r="O56" s="22"/>
      <c r="P56" s="25">
        <f t="shared" si="14"/>
        <v>0.50101581220234048</v>
      </c>
      <c r="Q56" s="26">
        <f t="shared" si="15"/>
        <v>0.33339188477077114</v>
      </c>
      <c r="AC56" s="17">
        <f t="shared" si="8"/>
        <v>0.50101581220234048</v>
      </c>
      <c r="AD56" s="15">
        <v>275</v>
      </c>
      <c r="AN56" s="17">
        <f t="shared" si="9"/>
        <v>0.33339188477077114</v>
      </c>
      <c r="AO56" s="15">
        <v>275</v>
      </c>
    </row>
    <row r="57" spans="1:41" x14ac:dyDescent="0.2">
      <c r="A57" s="9" t="s">
        <v>23</v>
      </c>
      <c r="B57" s="22">
        <v>302.46699999999998</v>
      </c>
      <c r="C57" s="22">
        <v>151.363</v>
      </c>
      <c r="D57" s="23">
        <f t="shared" si="10"/>
        <v>151.10399999999998</v>
      </c>
      <c r="E57" s="22">
        <v>200.35299999999998</v>
      </c>
      <c r="F57" s="22">
        <f t="shared" si="11"/>
        <v>102.114</v>
      </c>
      <c r="G57" s="22">
        <v>15.574</v>
      </c>
      <c r="H57" s="22">
        <v>-21.605</v>
      </c>
      <c r="I57" s="22">
        <f t="shared" si="12"/>
        <v>108.14500000000001</v>
      </c>
      <c r="J57" s="22">
        <v>12.493</v>
      </c>
      <c r="K57" s="22">
        <v>0</v>
      </c>
      <c r="L57" s="22">
        <v>6.593</v>
      </c>
      <c r="M57" s="22">
        <v>2.37</v>
      </c>
      <c r="N57" s="24">
        <f t="shared" si="13"/>
        <v>104.61500000000002</v>
      </c>
      <c r="O57" s="22"/>
      <c r="P57" s="25">
        <f t="shared" si="14"/>
        <v>0.49957185411962296</v>
      </c>
      <c r="Q57" s="26">
        <f t="shared" si="15"/>
        <v>0.34587244228295988</v>
      </c>
      <c r="AC57" s="17">
        <f t="shared" si="8"/>
        <v>0.49957185411962296</v>
      </c>
      <c r="AD57" s="15">
        <v>276</v>
      </c>
      <c r="AN57" s="17">
        <f t="shared" si="9"/>
        <v>0.34587244228295988</v>
      </c>
      <c r="AO57" s="15">
        <v>276</v>
      </c>
    </row>
    <row r="58" spans="1:41" x14ac:dyDescent="0.2">
      <c r="A58" s="9" t="s">
        <v>22</v>
      </c>
      <c r="B58" s="22">
        <v>309.238</v>
      </c>
      <c r="C58" s="22">
        <v>154.911</v>
      </c>
      <c r="D58" s="23">
        <f t="shared" si="10"/>
        <v>154.327</v>
      </c>
      <c r="E58" s="22">
        <v>204.83699999999999</v>
      </c>
      <c r="F58" s="22">
        <f t="shared" si="11"/>
        <v>104.40100000000001</v>
      </c>
      <c r="G58" s="22">
        <v>15.783999999999999</v>
      </c>
      <c r="H58" s="22">
        <v>-17.97</v>
      </c>
      <c r="I58" s="22">
        <f t="shared" si="12"/>
        <v>106.58700000000002</v>
      </c>
      <c r="J58" s="22">
        <v>11.182</v>
      </c>
      <c r="K58" s="22">
        <v>0</v>
      </c>
      <c r="L58" s="22">
        <v>6.8940000000000001</v>
      </c>
      <c r="M58" s="22">
        <v>2.181</v>
      </c>
      <c r="N58" s="24">
        <f t="shared" si="13"/>
        <v>104.48000000000002</v>
      </c>
      <c r="O58" s="22"/>
      <c r="P58" s="25">
        <f t="shared" si="14"/>
        <v>0.49905574347266507</v>
      </c>
      <c r="Q58" s="26">
        <f t="shared" si="15"/>
        <v>0.33786274649299253</v>
      </c>
      <c r="AC58" s="17">
        <f t="shared" si="8"/>
        <v>0.49905574347266507</v>
      </c>
      <c r="AD58" s="15">
        <v>277</v>
      </c>
      <c r="AN58" s="17">
        <f t="shared" si="9"/>
        <v>0.33786274649299253</v>
      </c>
      <c r="AO58" s="15">
        <v>277</v>
      </c>
    </row>
    <row r="59" spans="1:41" x14ac:dyDescent="0.2">
      <c r="A59" s="9" t="s">
        <v>21</v>
      </c>
      <c r="B59" s="22">
        <v>323.07</v>
      </c>
      <c r="C59" s="22">
        <v>162.82900000000001</v>
      </c>
      <c r="D59" s="23">
        <f t="shared" si="10"/>
        <v>160.24099999999999</v>
      </c>
      <c r="E59" s="22">
        <v>214.809</v>
      </c>
      <c r="F59" s="22">
        <f t="shared" si="11"/>
        <v>108.261</v>
      </c>
      <c r="G59" s="22">
        <v>16.048000000000002</v>
      </c>
      <c r="H59" s="22">
        <v>-10.938000000000001</v>
      </c>
      <c r="I59" s="22">
        <f t="shared" si="12"/>
        <v>103.151</v>
      </c>
      <c r="J59" s="22">
        <v>11.941000000000001</v>
      </c>
      <c r="K59" s="22">
        <v>0</v>
      </c>
      <c r="L59" s="22">
        <v>7.0179999999999998</v>
      </c>
      <c r="M59" s="22">
        <v>2.0070000000000001</v>
      </c>
      <c r="N59" s="24">
        <f t="shared" si="13"/>
        <v>100.235</v>
      </c>
      <c r="O59" s="22"/>
      <c r="P59" s="25">
        <f t="shared" si="14"/>
        <v>0.49599467607639208</v>
      </c>
      <c r="Q59" s="26">
        <f t="shared" si="15"/>
        <v>0.31025783885845171</v>
      </c>
      <c r="AC59" s="17">
        <f t="shared" si="8"/>
        <v>0.49599467607639208</v>
      </c>
      <c r="AD59" s="15">
        <v>278</v>
      </c>
      <c r="AN59" s="17">
        <f t="shared" si="9"/>
        <v>0.31025783885845171</v>
      </c>
      <c r="AO59" s="15">
        <v>278</v>
      </c>
    </row>
    <row r="60" spans="1:41" x14ac:dyDescent="0.2">
      <c r="A60" s="9" t="s">
        <v>20</v>
      </c>
      <c r="B60" s="22">
        <v>327.39800000000002</v>
      </c>
      <c r="C60" s="22">
        <v>165.77500000000001</v>
      </c>
      <c r="D60" s="23">
        <f t="shared" si="10"/>
        <v>161.62300000000002</v>
      </c>
      <c r="E60" s="22">
        <v>218.59399999999999</v>
      </c>
      <c r="F60" s="22">
        <f t="shared" si="11"/>
        <v>108.80400000000003</v>
      </c>
      <c r="G60" s="22">
        <v>15.506</v>
      </c>
      <c r="H60" s="22">
        <v>-9.9390000000000001</v>
      </c>
      <c r="I60" s="22">
        <f t="shared" si="12"/>
        <v>103.23700000000002</v>
      </c>
      <c r="J60" s="22">
        <v>17.701000000000001</v>
      </c>
      <c r="K60" s="22">
        <v>0</v>
      </c>
      <c r="L60" s="22">
        <v>6.9630000000000001</v>
      </c>
      <c r="M60" s="22">
        <v>1.8459999999999999</v>
      </c>
      <c r="N60" s="24">
        <f t="shared" si="13"/>
        <v>94.345000000000027</v>
      </c>
      <c r="O60" s="22"/>
      <c r="P60" s="25">
        <f t="shared" si="14"/>
        <v>0.49365909382464157</v>
      </c>
      <c r="Q60" s="26">
        <f t="shared" si="15"/>
        <v>0.28816608531512111</v>
      </c>
      <c r="AC60" s="17">
        <f t="shared" si="8"/>
        <v>0.49365909382464157</v>
      </c>
      <c r="AD60" s="15">
        <v>279</v>
      </c>
      <c r="AN60" s="17">
        <f t="shared" si="9"/>
        <v>0.28816608531512111</v>
      </c>
      <c r="AO60" s="15">
        <v>279</v>
      </c>
    </row>
    <row r="61" spans="1:41" x14ac:dyDescent="0.2">
      <c r="A61" s="9" t="s">
        <v>19</v>
      </c>
      <c r="B61" s="22">
        <v>330.142</v>
      </c>
      <c r="C61" s="22">
        <v>168.71100000000001</v>
      </c>
      <c r="D61" s="23">
        <f t="shared" si="10"/>
        <v>161.43099999999998</v>
      </c>
      <c r="E61" s="22">
        <v>221.869</v>
      </c>
      <c r="F61" s="22">
        <f t="shared" si="11"/>
        <v>108.273</v>
      </c>
      <c r="G61" s="22">
        <v>16.922000000000001</v>
      </c>
      <c r="H61" s="22">
        <v>-10.404999999999999</v>
      </c>
      <c r="I61" s="22">
        <f t="shared" si="12"/>
        <v>101.756</v>
      </c>
      <c r="J61" s="22">
        <v>15.702</v>
      </c>
      <c r="K61" s="22">
        <v>0</v>
      </c>
      <c r="L61" s="22">
        <v>6.7320000000000002</v>
      </c>
      <c r="M61" s="22">
        <v>4.4990000000000006</v>
      </c>
      <c r="N61" s="24">
        <f t="shared" si="13"/>
        <v>97.284999999999997</v>
      </c>
      <c r="O61" s="22"/>
      <c r="P61" s="25">
        <f t="shared" si="14"/>
        <v>0.48897444130101586</v>
      </c>
      <c r="Q61" s="26">
        <f t="shared" si="15"/>
        <v>0.29467623022820483</v>
      </c>
      <c r="AC61" s="17">
        <f t="shared" si="8"/>
        <v>0.48897444130101586</v>
      </c>
      <c r="AD61" s="15">
        <v>280</v>
      </c>
      <c r="AN61" s="17">
        <f t="shared" si="9"/>
        <v>0.29467623022820483</v>
      </c>
      <c r="AO61" s="15">
        <v>280</v>
      </c>
    </row>
    <row r="62" spans="1:41" x14ac:dyDescent="0.2">
      <c r="A62" s="10" t="s">
        <v>18</v>
      </c>
      <c r="B62" s="22">
        <v>337.81900000000002</v>
      </c>
      <c r="C62" s="22">
        <v>171.37</v>
      </c>
      <c r="D62" s="23">
        <f>B62-C62</f>
        <v>166.44900000000001</v>
      </c>
      <c r="E62" s="22">
        <v>225.36</v>
      </c>
      <c r="F62" s="22">
        <f>B62-E62</f>
        <v>112.459</v>
      </c>
      <c r="G62" s="22">
        <v>17.771000000000001</v>
      </c>
      <c r="H62" s="22">
        <v>-9.1579999999999995</v>
      </c>
      <c r="I62" s="22">
        <f>F62-G62-H62</f>
        <v>103.846</v>
      </c>
      <c r="J62" s="22">
        <v>19.187000000000001</v>
      </c>
      <c r="K62" s="22">
        <v>0</v>
      </c>
      <c r="L62" s="22">
        <v>6.61</v>
      </c>
      <c r="M62" s="22">
        <v>1.7650000000000001</v>
      </c>
      <c r="N62" s="24">
        <f>I62-J62-K62+L62+M62</f>
        <v>93.034000000000006</v>
      </c>
      <c r="O62" s="22"/>
      <c r="P62" s="25">
        <f t="shared" si="14"/>
        <v>0.49271651387281357</v>
      </c>
      <c r="Q62" s="26">
        <f t="shared" si="15"/>
        <v>0.27539599608074145</v>
      </c>
      <c r="AC62" s="17">
        <f t="shared" si="8"/>
        <v>0.49271651387281357</v>
      </c>
      <c r="AD62" s="15">
        <v>281</v>
      </c>
      <c r="AN62" s="17">
        <f t="shared" si="9"/>
        <v>0.27539599608074145</v>
      </c>
      <c r="AO62" s="15">
        <v>281</v>
      </c>
    </row>
    <row r="63" spans="1:41" x14ac:dyDescent="0.2">
      <c r="A63" s="9" t="s">
        <v>17</v>
      </c>
      <c r="B63" s="22">
        <v>346.67599999999999</v>
      </c>
      <c r="C63" s="22">
        <v>174.34899999999999</v>
      </c>
      <c r="D63" s="23">
        <f>B63-C63</f>
        <v>172.327</v>
      </c>
      <c r="E63" s="22">
        <v>228.441</v>
      </c>
      <c r="F63" s="22">
        <f>B63-E63</f>
        <v>118.23499999999999</v>
      </c>
      <c r="G63" s="22">
        <v>18.987000000000002</v>
      </c>
      <c r="H63" s="22">
        <v>-9.2789999999999999</v>
      </c>
      <c r="I63" s="22">
        <f>F63-G63-H63</f>
        <v>108.52699999999999</v>
      </c>
      <c r="J63" s="22">
        <v>16.887</v>
      </c>
      <c r="K63" s="22">
        <v>0</v>
      </c>
      <c r="L63" s="22">
        <v>6.5979999999999999</v>
      </c>
      <c r="M63" s="22">
        <v>1.7489999999999997</v>
      </c>
      <c r="N63" s="24">
        <f>I63-J63-K63+L63+M63</f>
        <v>99.986999999999981</v>
      </c>
      <c r="O63" s="22"/>
      <c r="P63" s="25">
        <f t="shared" si="14"/>
        <v>0.49708373236105186</v>
      </c>
      <c r="Q63" s="26">
        <f t="shared" si="15"/>
        <v>0.28841627340802356</v>
      </c>
      <c r="AC63" s="17">
        <f t="shared" si="8"/>
        <v>0.49708373236105186</v>
      </c>
      <c r="AD63" s="15">
        <v>282</v>
      </c>
      <c r="AN63" s="17">
        <f t="shared" si="9"/>
        <v>0.28841627340802356</v>
      </c>
      <c r="AO63" s="15">
        <v>282</v>
      </c>
    </row>
    <row r="64" spans="1:41" x14ac:dyDescent="0.2">
      <c r="A64" s="10" t="s">
        <v>16</v>
      </c>
      <c r="B64" s="22">
        <v>353.096</v>
      </c>
      <c r="C64" s="22">
        <v>177.964</v>
      </c>
      <c r="D64" s="23">
        <f>B64-C64</f>
        <v>175.13200000000001</v>
      </c>
      <c r="E64" s="22">
        <v>232.64600000000002</v>
      </c>
      <c r="F64" s="22">
        <f>B64-E64</f>
        <v>120.44999999999999</v>
      </c>
      <c r="G64" s="22">
        <v>20.686</v>
      </c>
      <c r="H64" s="22">
        <v>-9.9190000000000005</v>
      </c>
      <c r="I64" s="22">
        <f>F64-G64-H64</f>
        <v>109.68299999999998</v>
      </c>
      <c r="J64" s="22">
        <v>15.638999999999999</v>
      </c>
      <c r="K64" s="22">
        <v>0</v>
      </c>
      <c r="L64" s="22">
        <v>6.6959999999999997</v>
      </c>
      <c r="M64" s="22">
        <v>1.798</v>
      </c>
      <c r="N64" s="24">
        <f>I64-J64-K64+L64+M64</f>
        <v>102.53799999999998</v>
      </c>
      <c r="O64" s="22"/>
      <c r="P64" s="25">
        <f t="shared" si="14"/>
        <v>0.49598975915898225</v>
      </c>
      <c r="Q64" s="26">
        <f t="shared" si="15"/>
        <v>0.29039694587307696</v>
      </c>
      <c r="AC64" s="17">
        <f t="shared" si="8"/>
        <v>0.49598975915898225</v>
      </c>
      <c r="AD64" s="15">
        <v>283</v>
      </c>
      <c r="AN64" s="17">
        <f t="shared" si="9"/>
        <v>0.29039694587307696</v>
      </c>
      <c r="AO64" s="15">
        <v>283</v>
      </c>
    </row>
    <row r="65" spans="1:41" x14ac:dyDescent="0.2">
      <c r="A65" s="9" t="s">
        <v>15</v>
      </c>
      <c r="B65" s="22">
        <v>362.77100000000002</v>
      </c>
      <c r="C65" s="22">
        <v>180.37100000000001</v>
      </c>
      <c r="D65" s="23">
        <f>B65-C65</f>
        <v>182.4</v>
      </c>
      <c r="E65" s="22">
        <v>236.20500000000001</v>
      </c>
      <c r="F65" s="22">
        <f>B65-E65</f>
        <v>126.566</v>
      </c>
      <c r="G65" s="22">
        <v>19.557000000000002</v>
      </c>
      <c r="H65" s="22">
        <v>-10.119</v>
      </c>
      <c r="I65" s="22">
        <f>F65-G65-H65</f>
        <v>117.128</v>
      </c>
      <c r="J65" s="22">
        <v>16.574000000000002</v>
      </c>
      <c r="K65" s="22">
        <v>0</v>
      </c>
      <c r="L65" s="22">
        <v>6.9039999999999999</v>
      </c>
      <c r="M65" s="22">
        <v>2.133</v>
      </c>
      <c r="N65" s="24">
        <f>I65-J65-K65+L65+M65</f>
        <v>109.59099999999999</v>
      </c>
      <c r="O65" s="22"/>
      <c r="P65" s="25">
        <f t="shared" si="14"/>
        <v>0.50279653004236835</v>
      </c>
      <c r="Q65" s="26">
        <f t="shared" si="15"/>
        <v>0.30209415857386612</v>
      </c>
      <c r="AC65" s="17">
        <f t="shared" si="8"/>
        <v>0.50279653004236835</v>
      </c>
      <c r="AD65" s="15">
        <v>284</v>
      </c>
      <c r="AN65" s="17">
        <f t="shared" si="9"/>
        <v>0.30209415857386612</v>
      </c>
      <c r="AO65" s="15">
        <v>284</v>
      </c>
    </row>
    <row r="66" spans="1:41" x14ac:dyDescent="0.2">
      <c r="A66" s="9" t="s">
        <v>14</v>
      </c>
      <c r="B66" s="22">
        <v>370.11900000000003</v>
      </c>
      <c r="C66" s="22">
        <v>182.21299999999999</v>
      </c>
      <c r="D66" s="23">
        <f>B66-C66</f>
        <v>187.90600000000003</v>
      </c>
      <c r="E66" s="22">
        <v>239.01699999999997</v>
      </c>
      <c r="F66" s="22">
        <f>B66-E66</f>
        <v>131.10200000000006</v>
      </c>
      <c r="G66" s="22">
        <v>17.798000000000002</v>
      </c>
      <c r="H66" s="22">
        <v>-9.8680000000000003</v>
      </c>
      <c r="I66" s="22">
        <f>F66-G66-H66</f>
        <v>123.17200000000005</v>
      </c>
      <c r="J66" s="22">
        <v>16.373999999999999</v>
      </c>
      <c r="K66" s="22">
        <v>0</v>
      </c>
      <c r="L66" s="22">
        <v>7.141</v>
      </c>
      <c r="M66" s="22">
        <v>2.218</v>
      </c>
      <c r="N66" s="24">
        <f>I66-J66-K66+L66+M66</f>
        <v>116.15700000000007</v>
      </c>
      <c r="O66" s="22"/>
      <c r="P66" s="25">
        <f t="shared" si="14"/>
        <v>0.50769076972541272</v>
      </c>
      <c r="Q66" s="26">
        <f t="shared" si="15"/>
        <v>0.31383690110477996</v>
      </c>
      <c r="AC66" s="17">
        <f t="shared" si="8"/>
        <v>0.50769076972541272</v>
      </c>
      <c r="AD66" s="15">
        <v>285</v>
      </c>
      <c r="AN66" s="17">
        <f t="shared" si="9"/>
        <v>0.31383690110477996</v>
      </c>
      <c r="AO66" s="15">
        <v>285</v>
      </c>
    </row>
    <row r="67" spans="1:41" x14ac:dyDescent="0.2">
      <c r="A67" s="9" t="s">
        <v>13</v>
      </c>
      <c r="B67" s="22">
        <v>371.46600000000001</v>
      </c>
      <c r="C67" s="22">
        <v>183.12100000000001</v>
      </c>
      <c r="D67" s="23">
        <f t="shared" ref="D67:D70" si="16">B67-C67</f>
        <v>188.345</v>
      </c>
      <c r="E67" s="22">
        <v>240.61100000000002</v>
      </c>
      <c r="F67" s="22">
        <f t="shared" ref="F67:F70" si="17">B67-E67</f>
        <v>130.85499999999999</v>
      </c>
      <c r="G67" s="22">
        <v>17.920999999999999</v>
      </c>
      <c r="H67" s="22">
        <v>-9.7959999999999994</v>
      </c>
      <c r="I67" s="22">
        <f t="shared" ref="I67:I70" si="18">F67-G67-H67</f>
        <v>122.72999999999999</v>
      </c>
      <c r="J67" s="22">
        <v>14.579000000000001</v>
      </c>
      <c r="K67" s="22">
        <v>0</v>
      </c>
      <c r="L67" s="22">
        <v>7.4080000000000004</v>
      </c>
      <c r="M67" s="22">
        <v>2.274</v>
      </c>
      <c r="N67" s="24">
        <f t="shared" ref="N67:N70" si="19">I67-J67-K67+L67+M67</f>
        <v>117.83299999999998</v>
      </c>
      <c r="O67" s="22"/>
      <c r="P67" s="25">
        <f t="shared" si="14"/>
        <v>0.50703159912347295</v>
      </c>
      <c r="Q67" s="26">
        <f t="shared" si="15"/>
        <v>0.31721072722671789</v>
      </c>
      <c r="AC67" s="17">
        <f t="shared" si="8"/>
        <v>0.50703159912347295</v>
      </c>
      <c r="AD67" s="15">
        <v>286</v>
      </c>
      <c r="AN67" s="17">
        <f t="shared" si="9"/>
        <v>0.31721072722671789</v>
      </c>
      <c r="AO67" s="15">
        <v>286</v>
      </c>
    </row>
    <row r="68" spans="1:41" x14ac:dyDescent="0.2">
      <c r="A68" s="9" t="s">
        <v>12</v>
      </c>
      <c r="B68" s="22">
        <v>375.08800000000002</v>
      </c>
      <c r="C68" s="22">
        <v>184.47200000000001</v>
      </c>
      <c r="D68" s="23">
        <f t="shared" si="16"/>
        <v>190.61600000000001</v>
      </c>
      <c r="E68" s="22">
        <v>242.00300000000001</v>
      </c>
      <c r="F68" s="22">
        <f t="shared" si="17"/>
        <v>133.08500000000001</v>
      </c>
      <c r="G68" s="22">
        <v>19.868000000000002</v>
      </c>
      <c r="H68" s="22">
        <v>-10.161</v>
      </c>
      <c r="I68" s="22">
        <f t="shared" si="18"/>
        <v>123.37800000000001</v>
      </c>
      <c r="J68" s="22">
        <v>13.996</v>
      </c>
      <c r="K68" s="22">
        <v>0</v>
      </c>
      <c r="L68" s="22">
        <v>7.7039999999999997</v>
      </c>
      <c r="M68" s="22">
        <v>2.302</v>
      </c>
      <c r="N68" s="24">
        <f t="shared" si="19"/>
        <v>119.38800000000002</v>
      </c>
      <c r="O68" s="22"/>
      <c r="P68" s="25">
        <f t="shared" si="14"/>
        <v>0.50819007806168148</v>
      </c>
      <c r="Q68" s="26">
        <f t="shared" si="15"/>
        <v>0.31829330717058402</v>
      </c>
      <c r="AC68" s="17">
        <f t="shared" si="8"/>
        <v>0.50819007806168148</v>
      </c>
      <c r="AD68" s="15">
        <v>287</v>
      </c>
      <c r="AN68" s="17">
        <f t="shared" si="9"/>
        <v>0.31829330717058402</v>
      </c>
      <c r="AO68" s="15">
        <v>287</v>
      </c>
    </row>
    <row r="69" spans="1:41" x14ac:dyDescent="0.2">
      <c r="A69" s="9" t="s">
        <v>11</v>
      </c>
      <c r="B69" s="22">
        <v>370.80799999999999</v>
      </c>
      <c r="C69" s="22">
        <v>186.24299999999999</v>
      </c>
      <c r="D69" s="23">
        <f t="shared" si="16"/>
        <v>184.565</v>
      </c>
      <c r="E69" s="22">
        <v>245.05099999999999</v>
      </c>
      <c r="F69" s="22">
        <f t="shared" si="17"/>
        <v>125.75700000000001</v>
      </c>
      <c r="G69" s="22">
        <v>18.100999999999999</v>
      </c>
      <c r="H69" s="22">
        <v>-9.7739999999999991</v>
      </c>
      <c r="I69" s="22">
        <f t="shared" si="18"/>
        <v>117.43</v>
      </c>
      <c r="J69" s="22">
        <v>15.872999999999999</v>
      </c>
      <c r="K69" s="22">
        <v>0</v>
      </c>
      <c r="L69" s="22">
        <v>8.0299999999999994</v>
      </c>
      <c r="M69" s="22">
        <v>2.2989999999999999</v>
      </c>
      <c r="N69" s="24">
        <f t="shared" si="19"/>
        <v>111.88600000000001</v>
      </c>
      <c r="O69" s="22"/>
      <c r="P69" s="25">
        <f t="shared" si="14"/>
        <v>0.49773737351944941</v>
      </c>
      <c r="Q69" s="26">
        <f t="shared" si="15"/>
        <v>0.30173566913335209</v>
      </c>
      <c r="AC69" s="17">
        <f t="shared" si="8"/>
        <v>0.49773737351944941</v>
      </c>
      <c r="AD69" s="15">
        <v>288</v>
      </c>
      <c r="AN69" s="17">
        <f t="shared" si="9"/>
        <v>0.30173566913335209</v>
      </c>
      <c r="AO69" s="15">
        <v>288</v>
      </c>
    </row>
    <row r="70" spans="1:41" x14ac:dyDescent="0.2">
      <c r="A70" s="9" t="s">
        <v>10</v>
      </c>
      <c r="B70" s="22">
        <v>369.17099999999999</v>
      </c>
      <c r="C70" s="22">
        <v>187.595</v>
      </c>
      <c r="D70" s="23">
        <f t="shared" si="16"/>
        <v>181.57599999999999</v>
      </c>
      <c r="E70" s="22">
        <v>247.05199999999999</v>
      </c>
      <c r="F70" s="22">
        <f t="shared" si="17"/>
        <v>122.119</v>
      </c>
      <c r="G70" s="22">
        <v>18.271000000000001</v>
      </c>
      <c r="H70" s="22">
        <v>-9.9779999999999998</v>
      </c>
      <c r="I70" s="22">
        <f t="shared" si="18"/>
        <v>113.82599999999999</v>
      </c>
      <c r="J70" s="22">
        <v>15.656000000000001</v>
      </c>
      <c r="K70" s="22">
        <v>0</v>
      </c>
      <c r="L70" s="22">
        <v>8.2569999999999997</v>
      </c>
      <c r="M70" s="22">
        <v>2.3049999999999997</v>
      </c>
      <c r="N70" s="24">
        <f t="shared" si="19"/>
        <v>108.732</v>
      </c>
      <c r="O70" s="22"/>
      <c r="P70" s="25">
        <f t="shared" si="14"/>
        <v>0.49184795122043712</v>
      </c>
      <c r="Q70" s="26">
        <f t="shared" si="15"/>
        <v>0.29453017707241358</v>
      </c>
      <c r="AC70" s="17">
        <f t="shared" si="8"/>
        <v>0.49184795122043712</v>
      </c>
      <c r="AD70" s="15">
        <v>289</v>
      </c>
      <c r="AN70" s="17">
        <f t="shared" si="9"/>
        <v>0.29453017707241358</v>
      </c>
      <c r="AO70" s="15">
        <v>289</v>
      </c>
    </row>
    <row r="71" spans="1:41" x14ac:dyDescent="0.2">
      <c r="A71" s="9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3"/>
  <sheetViews>
    <sheetView workbookViewId="0">
      <pane xSplit="1" ySplit="7" topLeftCell="N8" activePane="bottomRight" state="frozen"/>
      <selection pane="topRight" activeCell="F1" sqref="F1"/>
      <selection pane="bottomLeft" activeCell="A8" sqref="A8"/>
      <selection pane="bottomRight" activeCell="C19" sqref="C19"/>
    </sheetView>
  </sheetViews>
  <sheetFormatPr baseColWidth="10" defaultRowHeight="15" x14ac:dyDescent="0.2"/>
  <cols>
    <col min="1" max="1" width="104.1640625" bestFit="1" customWidth="1"/>
  </cols>
  <sheetData>
    <row r="1" spans="1:76" x14ac:dyDescent="0.2">
      <c r="A1" s="3" t="s">
        <v>2</v>
      </c>
    </row>
    <row r="2" spans="1:76" x14ac:dyDescent="0.2">
      <c r="A2" s="3" t="s">
        <v>3</v>
      </c>
    </row>
    <row r="4" spans="1:76" x14ac:dyDescent="0.2">
      <c r="A4" s="7" t="s">
        <v>8</v>
      </c>
    </row>
    <row r="5" spans="1:76" x14ac:dyDescent="0.2">
      <c r="A5" s="7" t="s">
        <v>9</v>
      </c>
    </row>
    <row r="7" spans="1:76" x14ac:dyDescent="0.2">
      <c r="A7" t="s">
        <v>7</v>
      </c>
      <c r="B7">
        <v>1949</v>
      </c>
      <c r="C7">
        <v>1950</v>
      </c>
      <c r="D7">
        <v>1951</v>
      </c>
      <c r="E7">
        <v>1952</v>
      </c>
      <c r="F7">
        <v>1953</v>
      </c>
      <c r="G7">
        <v>1954</v>
      </c>
      <c r="H7">
        <v>1955</v>
      </c>
      <c r="I7">
        <v>1956</v>
      </c>
      <c r="J7">
        <v>1957</v>
      </c>
      <c r="K7">
        <v>1958</v>
      </c>
      <c r="L7">
        <v>1959</v>
      </c>
      <c r="M7">
        <v>1960</v>
      </c>
      <c r="N7">
        <v>1961</v>
      </c>
      <c r="O7">
        <v>1962</v>
      </c>
      <c r="P7">
        <v>1963</v>
      </c>
      <c r="Q7">
        <v>1964</v>
      </c>
      <c r="R7">
        <v>1965</v>
      </c>
      <c r="S7">
        <v>1966</v>
      </c>
      <c r="T7">
        <v>1967</v>
      </c>
      <c r="U7">
        <v>1968</v>
      </c>
      <c r="V7">
        <v>1969</v>
      </c>
      <c r="W7">
        <v>1970</v>
      </c>
      <c r="X7">
        <v>1971</v>
      </c>
      <c r="Y7">
        <v>1972</v>
      </c>
      <c r="Z7">
        <v>1973</v>
      </c>
      <c r="AA7">
        <v>1974</v>
      </c>
      <c r="AB7">
        <v>1975</v>
      </c>
      <c r="AC7">
        <v>1976</v>
      </c>
      <c r="AD7">
        <v>1977</v>
      </c>
      <c r="AE7">
        <v>1978</v>
      </c>
      <c r="AF7">
        <v>1979</v>
      </c>
      <c r="AG7">
        <v>1980</v>
      </c>
      <c r="AH7">
        <v>1981</v>
      </c>
      <c r="AI7">
        <v>1982</v>
      </c>
      <c r="AJ7">
        <v>1983</v>
      </c>
      <c r="AK7">
        <v>1984</v>
      </c>
      <c r="AL7">
        <v>1985</v>
      </c>
      <c r="AM7">
        <v>1986</v>
      </c>
      <c r="AN7">
        <v>1987</v>
      </c>
      <c r="AO7">
        <v>1988</v>
      </c>
      <c r="AP7">
        <v>1989</v>
      </c>
      <c r="AQ7">
        <v>1990</v>
      </c>
      <c r="AR7">
        <v>1991</v>
      </c>
      <c r="AS7">
        <v>1992</v>
      </c>
      <c r="AT7">
        <v>1993</v>
      </c>
      <c r="AU7">
        <v>1994</v>
      </c>
      <c r="AV7">
        <v>1995</v>
      </c>
      <c r="AW7">
        <v>1996</v>
      </c>
      <c r="AX7">
        <v>1997</v>
      </c>
      <c r="AY7">
        <v>1998</v>
      </c>
      <c r="AZ7">
        <v>1999</v>
      </c>
      <c r="BA7">
        <v>2000</v>
      </c>
      <c r="BB7">
        <v>2001</v>
      </c>
      <c r="BC7">
        <v>2002</v>
      </c>
      <c r="BD7">
        <v>2003</v>
      </c>
      <c r="BE7">
        <v>2004</v>
      </c>
      <c r="BF7">
        <v>2005</v>
      </c>
      <c r="BG7">
        <v>2006</v>
      </c>
      <c r="BH7">
        <v>2007</v>
      </c>
      <c r="BI7">
        <v>2008</v>
      </c>
      <c r="BJ7">
        <v>2009</v>
      </c>
      <c r="BK7">
        <v>2010</v>
      </c>
      <c r="BL7">
        <v>2011</v>
      </c>
      <c r="BM7">
        <v>2012</v>
      </c>
      <c r="BN7">
        <v>2013</v>
      </c>
      <c r="BO7">
        <v>2014</v>
      </c>
      <c r="BP7">
        <v>2015</v>
      </c>
      <c r="BQ7">
        <v>2016</v>
      </c>
      <c r="BR7">
        <v>2017</v>
      </c>
      <c r="BS7">
        <v>2018</v>
      </c>
      <c r="BT7">
        <v>2019</v>
      </c>
      <c r="BU7">
        <v>2020</v>
      </c>
      <c r="BV7">
        <v>2021</v>
      </c>
      <c r="BW7">
        <v>2022</v>
      </c>
      <c r="BX7">
        <v>2023</v>
      </c>
    </row>
    <row r="8" spans="1:76" s="3" customFormat="1" x14ac:dyDescent="0.2">
      <c r="A8" s="4" t="s">
        <v>4</v>
      </c>
      <c r="B8" s="5">
        <v>0.10979999999999999</v>
      </c>
      <c r="C8" s="5">
        <v>0.1615</v>
      </c>
      <c r="D8" s="5">
        <v>0.18690000000000001</v>
      </c>
      <c r="E8" s="5">
        <v>0.25559999999999999</v>
      </c>
      <c r="F8" s="5">
        <v>0.24030000000000001</v>
      </c>
      <c r="G8" s="5">
        <v>0.31130000000000002</v>
      </c>
      <c r="H8" s="5">
        <v>0.33360000000000001</v>
      </c>
      <c r="I8" s="5">
        <v>0.38089999999999996</v>
      </c>
      <c r="J8" s="5">
        <v>0.40350000000000003</v>
      </c>
      <c r="K8" s="5">
        <v>0.49789999999999995</v>
      </c>
      <c r="L8" s="5">
        <v>0.53770000000000007</v>
      </c>
      <c r="M8" s="5">
        <v>0.54289999999999994</v>
      </c>
      <c r="N8" s="5">
        <v>0.55920000000000003</v>
      </c>
      <c r="O8" s="5">
        <v>0.63329999999999997</v>
      </c>
      <c r="P8" s="5">
        <v>0.63200000000000001</v>
      </c>
      <c r="Q8" s="5">
        <v>0.59539999999999993</v>
      </c>
      <c r="R8" s="5">
        <v>0.66379999999999995</v>
      </c>
      <c r="S8" s="5">
        <v>0.64900000000000002</v>
      </c>
      <c r="T8" s="5">
        <v>0.89279999999999993</v>
      </c>
      <c r="U8" s="5">
        <v>1.0587</v>
      </c>
      <c r="V8" s="5">
        <v>1.1859999999999999</v>
      </c>
      <c r="W8" s="5">
        <v>1.1389</v>
      </c>
      <c r="X8" s="5">
        <v>1.1297999999999999</v>
      </c>
      <c r="Y8" s="5">
        <v>1.0179</v>
      </c>
      <c r="Z8" s="5">
        <v>1.0506</v>
      </c>
      <c r="AA8" s="5">
        <v>1.335</v>
      </c>
      <c r="AB8" s="5">
        <v>2.3500999999999999</v>
      </c>
      <c r="AC8" s="5">
        <v>2.4713000000000003</v>
      </c>
      <c r="AD8" s="5">
        <v>3.0951999999999997</v>
      </c>
      <c r="AE8" s="5">
        <v>3.8518000000000003</v>
      </c>
      <c r="AF8" s="5">
        <v>4.7972000000000001</v>
      </c>
      <c r="AG8" s="5">
        <v>5.7823000000000002</v>
      </c>
      <c r="AH8" s="5">
        <v>8.9662000000000006</v>
      </c>
      <c r="AI8" s="5">
        <v>10.611700000000001</v>
      </c>
      <c r="AJ8" s="5">
        <v>14.847100000000001</v>
      </c>
      <c r="AK8" s="5">
        <v>17.010999999999999</v>
      </c>
      <c r="AL8" s="5">
        <v>19.7653</v>
      </c>
      <c r="AM8" s="5">
        <v>21.550999999999998</v>
      </c>
      <c r="AN8" s="5">
        <v>21.903099999999998</v>
      </c>
      <c r="AO8" s="5">
        <v>22.733700000000002</v>
      </c>
      <c r="AP8" s="5">
        <v>25.255599999999998</v>
      </c>
      <c r="AQ8" s="5">
        <v>28.970099999999999</v>
      </c>
      <c r="AR8" s="5">
        <v>31.510099999999998</v>
      </c>
      <c r="AS8" s="5">
        <v>34.664699999999996</v>
      </c>
      <c r="AT8" s="5">
        <v>37.847699999999996</v>
      </c>
      <c r="AU8" s="5">
        <v>40.657699999999998</v>
      </c>
      <c r="AV8" s="5">
        <v>43.705599999999997</v>
      </c>
      <c r="AW8" s="5">
        <v>46.892199999999995</v>
      </c>
      <c r="AX8" s="5">
        <v>47.0901</v>
      </c>
      <c r="AY8" s="5">
        <v>47.002000000000002</v>
      </c>
      <c r="AZ8" s="5">
        <v>45.459800000000001</v>
      </c>
      <c r="BA8" s="5">
        <v>46.267000000000003</v>
      </c>
      <c r="BB8" s="5">
        <v>47.861400000000003</v>
      </c>
      <c r="BC8" s="5">
        <v>49.073300000000003</v>
      </c>
      <c r="BD8" s="5">
        <v>47.774099999999997</v>
      </c>
      <c r="BE8" s="5">
        <v>48.5075</v>
      </c>
      <c r="BF8" s="5">
        <v>49.628300000000003</v>
      </c>
      <c r="BG8" s="5">
        <v>49.445099999999996</v>
      </c>
      <c r="BH8" s="5">
        <v>52.643699999999995</v>
      </c>
      <c r="BI8" s="5">
        <v>56.886499999999998</v>
      </c>
      <c r="BJ8" s="5">
        <v>50.922400000000003</v>
      </c>
      <c r="BK8" s="5">
        <v>53.968000000000004</v>
      </c>
      <c r="BL8" s="5">
        <v>58.427300000000002</v>
      </c>
      <c r="BM8" s="5">
        <v>57.525599999999997</v>
      </c>
      <c r="BN8" s="5">
        <v>52.586400000000005</v>
      </c>
      <c r="BO8" s="5">
        <v>51.239199999999997</v>
      </c>
      <c r="BP8" s="5">
        <v>48.5398</v>
      </c>
      <c r="BQ8" s="5">
        <v>46.424199999999999</v>
      </c>
      <c r="BR8" s="5">
        <v>44.662300000000002</v>
      </c>
      <c r="BS8" s="5">
        <v>44.903300000000002</v>
      </c>
      <c r="BT8" s="5">
        <v>39.728999999999999</v>
      </c>
      <c r="BU8" s="5">
        <v>32.692999999999998</v>
      </c>
      <c r="BV8" s="5">
        <v>37.608899999999998</v>
      </c>
      <c r="BW8" s="5">
        <v>52.726900000000001</v>
      </c>
      <c r="BX8" s="5">
        <v>50.132899999999999</v>
      </c>
    </row>
    <row r="9" spans="1:76" s="7" customFormat="1" x14ac:dyDescent="0.2">
      <c r="A9" s="7" t="s">
        <v>5</v>
      </c>
      <c r="B9" s="8">
        <v>13.141500000000001</v>
      </c>
      <c r="C9" s="8">
        <v>15.4063</v>
      </c>
      <c r="D9" s="8">
        <v>19.403400000000001</v>
      </c>
      <c r="E9" s="8">
        <v>22.6265</v>
      </c>
      <c r="F9" s="8">
        <v>23.4451</v>
      </c>
      <c r="G9" s="8">
        <v>24.9207</v>
      </c>
      <c r="H9" s="8">
        <v>26.802700000000002</v>
      </c>
      <c r="I9" s="8">
        <v>29.55</v>
      </c>
      <c r="J9" s="8">
        <v>33.390999999999998</v>
      </c>
      <c r="K9" s="8">
        <v>38.537399999999998</v>
      </c>
      <c r="L9" s="8">
        <v>42.103699999999996</v>
      </c>
      <c r="M9" s="8">
        <v>46.633499999999998</v>
      </c>
      <c r="N9" s="8">
        <v>50.546500000000002</v>
      </c>
      <c r="O9" s="8">
        <v>56.597000000000001</v>
      </c>
      <c r="P9" s="8">
        <v>63.393900000000002</v>
      </c>
      <c r="Q9" s="8">
        <v>70.315699999999993</v>
      </c>
      <c r="R9" s="8">
        <v>75.963200000000001</v>
      </c>
      <c r="S9" s="8">
        <v>82.2697</v>
      </c>
      <c r="T9" s="8">
        <v>88.87939999999999</v>
      </c>
      <c r="U9" s="8">
        <v>96.873999999999995</v>
      </c>
      <c r="V9" s="8">
        <v>111.38239999999999</v>
      </c>
      <c r="W9" s="8">
        <v>124.7298</v>
      </c>
      <c r="X9" s="8">
        <v>139.11720000000003</v>
      </c>
      <c r="Y9" s="8">
        <v>155.13720000000001</v>
      </c>
      <c r="Z9" s="8">
        <v>177.82560000000001</v>
      </c>
      <c r="AA9" s="8">
        <v>207.30439999999999</v>
      </c>
      <c r="AB9" s="8">
        <v>233.5829</v>
      </c>
      <c r="AC9" s="8">
        <v>269.71550000000002</v>
      </c>
      <c r="AD9" s="8">
        <v>303.90719999999999</v>
      </c>
      <c r="AE9" s="8">
        <v>345.18640000000005</v>
      </c>
      <c r="AF9" s="8">
        <v>394.49059999999997</v>
      </c>
      <c r="AG9" s="8">
        <v>447.41570000000002</v>
      </c>
      <c r="AH9" s="8">
        <v>504.70959999999997</v>
      </c>
      <c r="AI9" s="8">
        <v>579.25080000000003</v>
      </c>
      <c r="AJ9" s="8">
        <v>642.9446999999999</v>
      </c>
      <c r="AK9" s="8">
        <v>699.50189999999998</v>
      </c>
      <c r="AL9" s="8">
        <v>749.58330000000001</v>
      </c>
      <c r="AM9" s="8">
        <v>807.70709999999997</v>
      </c>
      <c r="AN9" s="8">
        <v>848.78780000000006</v>
      </c>
      <c r="AO9" s="8">
        <v>917.93259999999998</v>
      </c>
      <c r="AP9" s="8">
        <v>988.88350000000003</v>
      </c>
      <c r="AQ9" s="8">
        <v>1043.9748</v>
      </c>
      <c r="AR9" s="8">
        <v>1082.8330000000001</v>
      </c>
      <c r="AS9" s="8">
        <v>1121.4581000000001</v>
      </c>
      <c r="AT9" s="8">
        <v>1134.8386</v>
      </c>
      <c r="AU9" s="8">
        <v>1172.9603999999999</v>
      </c>
      <c r="AV9" s="8">
        <v>1213.8023999999998</v>
      </c>
      <c r="AW9" s="8">
        <v>1246.9737</v>
      </c>
      <c r="AX9" s="8">
        <v>1289.6692</v>
      </c>
      <c r="AY9" s="8">
        <v>1346.3176000000001</v>
      </c>
      <c r="AZ9" s="8">
        <v>1395.1479999999999</v>
      </c>
      <c r="BA9" s="8">
        <v>1473.5173</v>
      </c>
      <c r="BB9" s="8">
        <v>1530.0708999999999</v>
      </c>
      <c r="BC9" s="8">
        <v>1578.3303999999998</v>
      </c>
      <c r="BD9" s="8">
        <v>1622.3128000000002</v>
      </c>
      <c r="BE9" s="8">
        <v>1696.1077</v>
      </c>
      <c r="BF9" s="8">
        <v>1762.0476999999998</v>
      </c>
      <c r="BG9" s="8">
        <v>1846.0208</v>
      </c>
      <c r="BH9" s="8">
        <v>1937.8763000000001</v>
      </c>
      <c r="BI9" s="8">
        <v>1989.9996999999998</v>
      </c>
      <c r="BJ9" s="8">
        <v>1935.8401999999999</v>
      </c>
      <c r="BK9" s="8">
        <v>1996.0751</v>
      </c>
      <c r="BL9" s="8">
        <v>2062.1414</v>
      </c>
      <c r="BM9" s="8">
        <v>2088.2867000000001</v>
      </c>
      <c r="BN9" s="8">
        <v>2120.3519000000001</v>
      </c>
      <c r="BO9" s="8">
        <v>2153.7330999999999</v>
      </c>
      <c r="BP9" s="8">
        <v>2201.4016000000001</v>
      </c>
      <c r="BQ9" s="8">
        <v>2231.8192000000004</v>
      </c>
      <c r="BR9" s="8">
        <v>2291.6804999999999</v>
      </c>
      <c r="BS9" s="8">
        <v>2355.3627999999999</v>
      </c>
      <c r="BT9" s="8">
        <v>2432.2067999999999</v>
      </c>
      <c r="BU9" s="8">
        <v>2318.2762000000002</v>
      </c>
      <c r="BV9" s="8">
        <v>2508.1023</v>
      </c>
      <c r="BW9" s="8">
        <v>2655.4349999999999</v>
      </c>
      <c r="BX9" s="8">
        <v>2822.4546</v>
      </c>
    </row>
    <row r="10" spans="1:76" s="3" customFormat="1" x14ac:dyDescent="0.2">
      <c r="A10" s="3" t="s">
        <v>6</v>
      </c>
      <c r="L10" s="6">
        <v>15.375500000000001</v>
      </c>
      <c r="M10" s="6">
        <v>16.693100000000001</v>
      </c>
      <c r="N10" s="6">
        <v>18.7974</v>
      </c>
      <c r="O10" s="6">
        <v>21.7347</v>
      </c>
      <c r="P10" s="6">
        <v>24.877600000000001</v>
      </c>
      <c r="Q10" s="6">
        <v>27.901</v>
      </c>
      <c r="R10" s="6">
        <v>30.6828</v>
      </c>
      <c r="S10" s="6">
        <v>33.3917</v>
      </c>
      <c r="T10" s="6">
        <v>36.699100000000001</v>
      </c>
      <c r="U10" s="6">
        <v>42.082000000000001</v>
      </c>
      <c r="V10" s="6">
        <v>47.108800000000002</v>
      </c>
      <c r="W10" s="6">
        <v>51.771799999999999</v>
      </c>
      <c r="X10" s="6">
        <v>57.241500000000002</v>
      </c>
      <c r="Y10" s="6">
        <v>63.620199999999997</v>
      </c>
      <c r="Z10" s="6">
        <v>72.758700000000005</v>
      </c>
      <c r="AA10" s="6">
        <v>85.703400000000002</v>
      </c>
      <c r="AB10" s="6">
        <v>107.902</v>
      </c>
      <c r="AC10" s="6">
        <v>126.0347</v>
      </c>
      <c r="AD10" s="6">
        <v>139.4008</v>
      </c>
      <c r="AE10" s="6">
        <v>161.47239999999999</v>
      </c>
      <c r="AF10" s="6">
        <v>185.6388</v>
      </c>
      <c r="AG10" s="6">
        <v>214.96360000000001</v>
      </c>
      <c r="AH10" s="6">
        <v>255.69710000000001</v>
      </c>
      <c r="AI10" s="6">
        <v>301.43380000000002</v>
      </c>
      <c r="AJ10" s="6">
        <v>338.04969999999997</v>
      </c>
      <c r="AK10" s="6">
        <v>374.73349999999999</v>
      </c>
      <c r="AL10" s="6">
        <v>406.14870000000002</v>
      </c>
      <c r="AM10" s="6">
        <v>431.32569999999998</v>
      </c>
      <c r="AN10" s="6">
        <v>448.12630000000001</v>
      </c>
      <c r="AO10" s="6">
        <v>477.61250000000001</v>
      </c>
      <c r="AP10" s="6">
        <v>503.15199999999999</v>
      </c>
      <c r="AQ10" s="6">
        <v>538.82270000000005</v>
      </c>
      <c r="AR10" s="6">
        <v>570.89679999999998</v>
      </c>
      <c r="AS10" s="6">
        <v>605.68589999999995</v>
      </c>
      <c r="AT10" s="6">
        <v>641.62710000000004</v>
      </c>
      <c r="AU10" s="6">
        <v>655.43539999999996</v>
      </c>
      <c r="AV10" s="6">
        <v>680.37040000000002</v>
      </c>
      <c r="AW10" s="6">
        <v>698.52350000000001</v>
      </c>
      <c r="AX10" s="6">
        <v>716.64670000000001</v>
      </c>
      <c r="AY10" s="6">
        <v>726.71609999999998</v>
      </c>
      <c r="AZ10" s="6">
        <v>748.58900000000006</v>
      </c>
      <c r="BA10" s="6">
        <v>775.34870000000001</v>
      </c>
      <c r="BB10" s="6">
        <v>808.22559999999999</v>
      </c>
      <c r="BC10" s="6">
        <v>851.10739999999998</v>
      </c>
      <c r="BD10" s="6">
        <v>881.78560000000004</v>
      </c>
      <c r="BE10" s="6">
        <v>915.90639999999996</v>
      </c>
      <c r="BF10" s="6">
        <v>956.14250000000004</v>
      </c>
      <c r="BG10" s="6">
        <v>992.24080000000004</v>
      </c>
      <c r="BH10" s="6">
        <v>1039.2876000000001</v>
      </c>
      <c r="BI10" s="6">
        <v>1080.2204999999999</v>
      </c>
      <c r="BJ10" s="6">
        <v>1122.6071999999999</v>
      </c>
      <c r="BK10" s="6">
        <v>1151.9618</v>
      </c>
      <c r="BL10" s="6">
        <v>1175.7047</v>
      </c>
      <c r="BM10" s="6">
        <v>1208.9530999999999</v>
      </c>
      <c r="BN10" s="6">
        <v>1242.3578</v>
      </c>
      <c r="BO10" s="6">
        <v>1257.6492000000001</v>
      </c>
      <c r="BP10" s="6">
        <v>1268.0078000000001</v>
      </c>
      <c r="BQ10" s="6">
        <v>1280.6482000000001</v>
      </c>
      <c r="BR10" s="6">
        <v>1321.4446000000003</v>
      </c>
      <c r="BS10" s="6">
        <v>1327.6324</v>
      </c>
      <c r="BT10" s="6">
        <v>1346.1547</v>
      </c>
      <c r="BU10" s="6">
        <v>1430.357</v>
      </c>
      <c r="BV10" s="6">
        <v>1491.4241</v>
      </c>
      <c r="BW10" s="6">
        <v>1550.7430999999999</v>
      </c>
      <c r="BX10" s="6">
        <v>1609.8828999999998</v>
      </c>
    </row>
    <row r="12" spans="1:76" x14ac:dyDescent="0.2">
      <c r="A12" s="1" t="s">
        <v>0</v>
      </c>
      <c r="B12" s="2">
        <f>B8/B9</f>
        <v>8.3552105923981271E-3</v>
      </c>
      <c r="C12" s="2">
        <f t="shared" ref="C12:BN12" si="0">C8/C9</f>
        <v>1.0482724599676757E-2</v>
      </c>
      <c r="D12" s="2">
        <f t="shared" si="0"/>
        <v>9.6323324778131662E-3</v>
      </c>
      <c r="E12" s="2">
        <f t="shared" si="0"/>
        <v>1.1296488630588027E-2</v>
      </c>
      <c r="F12" s="2">
        <f t="shared" si="0"/>
        <v>1.0249476436440877E-2</v>
      </c>
      <c r="G12" s="2">
        <f t="shared" si="0"/>
        <v>1.2491623429518433E-2</v>
      </c>
      <c r="H12" s="2">
        <f t="shared" si="0"/>
        <v>1.2446507254866113E-2</v>
      </c>
      <c r="I12" s="2">
        <f t="shared" si="0"/>
        <v>1.2890016920473771E-2</v>
      </c>
      <c r="J12" s="2">
        <f t="shared" si="0"/>
        <v>1.208409451648648E-2</v>
      </c>
      <c r="K12" s="2">
        <f t="shared" si="0"/>
        <v>1.291991675619009E-2</v>
      </c>
      <c r="L12" s="2">
        <f t="shared" si="0"/>
        <v>1.27708491177735E-2</v>
      </c>
      <c r="M12" s="2">
        <f t="shared" si="0"/>
        <v>1.1641845454447982E-2</v>
      </c>
      <c r="N12" s="2">
        <f t="shared" si="0"/>
        <v>1.1063080529809186E-2</v>
      </c>
      <c r="O12" s="2">
        <f t="shared" si="0"/>
        <v>1.118963902680354E-2</v>
      </c>
      <c r="P12" s="2">
        <f t="shared" si="0"/>
        <v>9.969413460916586E-3</v>
      </c>
      <c r="Q12" s="2">
        <f t="shared" si="0"/>
        <v>8.4675257446061112E-3</v>
      </c>
      <c r="R12" s="2">
        <f t="shared" si="0"/>
        <v>8.7384417718052946E-3</v>
      </c>
      <c r="S12" s="2">
        <f t="shared" si="0"/>
        <v>7.8886880589086866E-3</v>
      </c>
      <c r="T12" s="2">
        <f t="shared" si="0"/>
        <v>1.004507231146925E-2</v>
      </c>
      <c r="U12" s="2">
        <f t="shared" si="0"/>
        <v>1.0928628940685839E-2</v>
      </c>
      <c r="V12" s="2">
        <f t="shared" si="0"/>
        <v>1.0648001838710605E-2</v>
      </c>
      <c r="W12" s="2">
        <f t="shared" si="0"/>
        <v>9.1309374343581089E-3</v>
      </c>
      <c r="X12" s="2">
        <f t="shared" si="0"/>
        <v>8.1212100301041121E-3</v>
      </c>
      <c r="Y12" s="2">
        <f t="shared" si="0"/>
        <v>6.5612889751780999E-3</v>
      </c>
      <c r="Z12" s="2">
        <f t="shared" si="0"/>
        <v>5.9080357383863736E-3</v>
      </c>
      <c r="AA12" s="2">
        <f t="shared" si="0"/>
        <v>6.4398054262234669E-3</v>
      </c>
      <c r="AB12" s="2">
        <f t="shared" si="0"/>
        <v>1.0061096081947779E-2</v>
      </c>
      <c r="AC12" s="2">
        <f t="shared" si="0"/>
        <v>9.1626176471133469E-3</v>
      </c>
      <c r="AD12" s="2">
        <f t="shared" si="0"/>
        <v>1.0184687957376462E-2</v>
      </c>
      <c r="AE12" s="2">
        <f t="shared" si="0"/>
        <v>1.1158608798029122E-2</v>
      </c>
      <c r="AF12" s="2">
        <f t="shared" si="0"/>
        <v>1.2160492544055551E-2</v>
      </c>
      <c r="AG12" s="2">
        <f t="shared" si="0"/>
        <v>1.2923775361481503E-2</v>
      </c>
      <c r="AH12" s="2">
        <f t="shared" si="0"/>
        <v>1.7765067278292312E-2</v>
      </c>
      <c r="AI12" s="2">
        <f t="shared" si="0"/>
        <v>1.8319698479484191E-2</v>
      </c>
      <c r="AJ12" s="2">
        <f t="shared" si="0"/>
        <v>2.3092343711675366E-2</v>
      </c>
      <c r="AK12" s="2">
        <f t="shared" si="0"/>
        <v>2.4318733087072386E-2</v>
      </c>
      <c r="AL12" s="2">
        <f t="shared" si="0"/>
        <v>2.6368383607265528E-2</v>
      </c>
      <c r="AM12" s="2">
        <f t="shared" si="0"/>
        <v>2.6681701819880003E-2</v>
      </c>
      <c r="AN12" s="2">
        <f t="shared" si="0"/>
        <v>2.5805154126861858E-2</v>
      </c>
      <c r="AO12" s="2">
        <f t="shared" si="0"/>
        <v>2.4766197431053221E-2</v>
      </c>
      <c r="AP12" s="2">
        <f t="shared" si="0"/>
        <v>2.5539509962498107E-2</v>
      </c>
      <c r="AQ12" s="2">
        <f t="shared" si="0"/>
        <v>2.7749807753980268E-2</v>
      </c>
      <c r="AR12" s="2">
        <f t="shared" si="0"/>
        <v>2.9099685731779505E-2</v>
      </c>
      <c r="AS12" s="2">
        <f t="shared" si="0"/>
        <v>3.09103835444231E-2</v>
      </c>
      <c r="AT12" s="2">
        <f t="shared" si="0"/>
        <v>3.3350733751918549E-2</v>
      </c>
      <c r="AU12" s="2">
        <f t="shared" si="0"/>
        <v>3.4662466013345376E-2</v>
      </c>
      <c r="AV12" s="2">
        <f t="shared" si="0"/>
        <v>3.6007178763199019E-2</v>
      </c>
      <c r="AW12" s="2">
        <f t="shared" si="0"/>
        <v>3.7604802731605325E-2</v>
      </c>
      <c r="AX12" s="2">
        <f t="shared" si="0"/>
        <v>3.6513316748201782E-2</v>
      </c>
      <c r="AY12" s="2">
        <f t="shared" si="0"/>
        <v>3.4911524591225727E-2</v>
      </c>
      <c r="AZ12" s="2">
        <f t="shared" si="0"/>
        <v>3.2584213287765888E-2</v>
      </c>
      <c r="BA12" s="2">
        <f t="shared" si="0"/>
        <v>3.1399020561210925E-2</v>
      </c>
      <c r="BB12" s="2">
        <f t="shared" si="0"/>
        <v>3.1280511249511381E-2</v>
      </c>
      <c r="BC12" s="2">
        <f t="shared" si="0"/>
        <v>3.1091905725189103E-2</v>
      </c>
      <c r="BD12" s="2">
        <f t="shared" si="0"/>
        <v>2.9448143415992275E-2</v>
      </c>
      <c r="BE12" s="2">
        <f t="shared" si="0"/>
        <v>2.8599304159753536E-2</v>
      </c>
      <c r="BF12" s="2">
        <f t="shared" si="0"/>
        <v>2.816512856036758E-2</v>
      </c>
      <c r="BG12" s="2">
        <f t="shared" si="0"/>
        <v>2.6784692783526597E-2</v>
      </c>
      <c r="BH12" s="2">
        <f t="shared" si="0"/>
        <v>2.7165665837391165E-2</v>
      </c>
      <c r="BI12" s="2">
        <f t="shared" si="0"/>
        <v>2.8586185213997771E-2</v>
      </c>
      <c r="BJ12" s="2">
        <f t="shared" si="0"/>
        <v>2.6305063816734465E-2</v>
      </c>
      <c r="BK12" s="2">
        <f t="shared" si="0"/>
        <v>2.7037058876191584E-2</v>
      </c>
      <c r="BL12" s="2">
        <f t="shared" si="0"/>
        <v>2.8333314097665662E-2</v>
      </c>
      <c r="BM12" s="2">
        <f t="shared" si="0"/>
        <v>2.7546792305864896E-2</v>
      </c>
      <c r="BN12" s="2">
        <f t="shared" si="0"/>
        <v>2.4800788963379145E-2</v>
      </c>
      <c r="BO12" s="2">
        <f t="shared" ref="BO12:BX12" si="1">BO8/BO9</f>
        <v>2.3790877337586537E-2</v>
      </c>
      <c r="BP12" s="2">
        <f t="shared" si="1"/>
        <v>2.2049497919870684E-2</v>
      </c>
      <c r="BQ12" s="2">
        <f t="shared" si="1"/>
        <v>2.0801057720087716E-2</v>
      </c>
      <c r="BR12" s="2">
        <f t="shared" si="1"/>
        <v>1.9488885994360907E-2</v>
      </c>
      <c r="BS12" s="2">
        <f t="shared" si="1"/>
        <v>1.9064281731884365E-2</v>
      </c>
      <c r="BT12" s="2">
        <f t="shared" si="1"/>
        <v>1.633454852605461E-2</v>
      </c>
      <c r="BU12" s="2">
        <f t="shared" si="1"/>
        <v>1.4102288588391666E-2</v>
      </c>
      <c r="BV12" s="2">
        <f t="shared" si="1"/>
        <v>1.4994962526050074E-2</v>
      </c>
      <c r="BW12" s="2">
        <f t="shared" si="1"/>
        <v>1.9856219414144952E-2</v>
      </c>
      <c r="BX12" s="2">
        <f t="shared" si="1"/>
        <v>1.7762163472886332E-2</v>
      </c>
    </row>
    <row r="13" spans="1:76" x14ac:dyDescent="0.2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">
        <f>L8/L10</f>
        <v>3.4971220448115514E-2</v>
      </c>
      <c r="M13" s="2">
        <f t="shared" ref="M13:BX13" si="2">M8/M10</f>
        <v>3.2522419442763774E-2</v>
      </c>
      <c r="N13" s="2">
        <f t="shared" si="2"/>
        <v>2.9748795046123402E-2</v>
      </c>
      <c r="O13" s="2">
        <f t="shared" si="2"/>
        <v>2.913773827105964E-2</v>
      </c>
      <c r="P13" s="2">
        <f t="shared" si="2"/>
        <v>2.5404379843714828E-2</v>
      </c>
      <c r="Q13" s="2">
        <f t="shared" si="2"/>
        <v>2.1339736926991863E-2</v>
      </c>
      <c r="R13" s="2">
        <f t="shared" si="2"/>
        <v>2.1634270666301639E-2</v>
      </c>
      <c r="S13" s="2">
        <f t="shared" si="2"/>
        <v>1.9435967620696163E-2</v>
      </c>
      <c r="T13" s="2">
        <f t="shared" si="2"/>
        <v>2.4327572065799975E-2</v>
      </c>
      <c r="U13" s="2">
        <f t="shared" si="2"/>
        <v>2.5158024808706811E-2</v>
      </c>
      <c r="V13" s="2">
        <f t="shared" si="2"/>
        <v>2.5175763339333624E-2</v>
      </c>
      <c r="W13" s="2">
        <f t="shared" si="2"/>
        <v>2.1998462483436929E-2</v>
      </c>
      <c r="X13" s="2">
        <f t="shared" si="2"/>
        <v>1.9737428264458477E-2</v>
      </c>
      <c r="Y13" s="2">
        <f t="shared" si="2"/>
        <v>1.5999635335946762E-2</v>
      </c>
      <c r="Z13" s="2">
        <f t="shared" si="2"/>
        <v>1.4439510326600116E-2</v>
      </c>
      <c r="AA13" s="2">
        <f t="shared" si="2"/>
        <v>1.5576978276241082E-2</v>
      </c>
      <c r="AB13" s="2">
        <f t="shared" si="2"/>
        <v>2.1779948471761412E-2</v>
      </c>
      <c r="AC13" s="2">
        <f t="shared" si="2"/>
        <v>1.9608092057187429E-2</v>
      </c>
      <c r="AD13" s="2">
        <f t="shared" si="2"/>
        <v>2.2203602848764138E-2</v>
      </c>
      <c r="AE13" s="2">
        <f t="shared" si="2"/>
        <v>2.3854231435217414E-2</v>
      </c>
      <c r="AF13" s="2">
        <f t="shared" si="2"/>
        <v>2.5841580531656097E-2</v>
      </c>
      <c r="AG13" s="2">
        <f t="shared" si="2"/>
        <v>2.6898972663278807E-2</v>
      </c>
      <c r="AH13" s="2">
        <f t="shared" si="2"/>
        <v>3.5065708606002964E-2</v>
      </c>
      <c r="AI13" s="2">
        <f t="shared" si="2"/>
        <v>3.5204081294134895E-2</v>
      </c>
      <c r="AJ13" s="2">
        <f t="shared" si="2"/>
        <v>4.39198733204023E-2</v>
      </c>
      <c r="AK13" s="2">
        <f t="shared" si="2"/>
        <v>4.5394927328354685E-2</v>
      </c>
      <c r="AL13" s="2">
        <f t="shared" si="2"/>
        <v>4.8665181003903248E-2</v>
      </c>
      <c r="AM13" s="2">
        <f t="shared" si="2"/>
        <v>4.9964562742261819E-2</v>
      </c>
      <c r="AN13" s="2">
        <f t="shared" si="2"/>
        <v>4.8877068808503309E-2</v>
      </c>
      <c r="AO13" s="2">
        <f t="shared" si="2"/>
        <v>4.7598628595357122E-2</v>
      </c>
      <c r="AP13" s="2">
        <f t="shared" si="2"/>
        <v>5.0194772156326513E-2</v>
      </c>
      <c r="AQ13" s="2">
        <f t="shared" si="2"/>
        <v>5.3765552193699329E-2</v>
      </c>
      <c r="AR13" s="2">
        <f t="shared" si="2"/>
        <v>5.5194038572295379E-2</v>
      </c>
      <c r="AS13" s="2">
        <f t="shared" si="2"/>
        <v>5.7232139628807605E-2</v>
      </c>
      <c r="AT13" s="2">
        <f t="shared" si="2"/>
        <v>5.8987065851800823E-2</v>
      </c>
      <c r="AU13" s="2">
        <f t="shared" si="2"/>
        <v>6.2031589993460839E-2</v>
      </c>
      <c r="AV13" s="2">
        <f t="shared" si="2"/>
        <v>6.423795038702447E-2</v>
      </c>
      <c r="AW13" s="2">
        <f t="shared" si="2"/>
        <v>6.7130454451425028E-2</v>
      </c>
      <c r="AX13" s="2">
        <f t="shared" si="2"/>
        <v>6.5708946960894396E-2</v>
      </c>
      <c r="AY13" s="2">
        <f t="shared" si="2"/>
        <v>6.4677251542934036E-2</v>
      </c>
      <c r="AZ13" s="2">
        <f t="shared" si="2"/>
        <v>6.0727314988598548E-2</v>
      </c>
      <c r="BA13" s="2">
        <f t="shared" si="2"/>
        <v>5.9672506060821411E-2</v>
      </c>
      <c r="BB13" s="2">
        <f t="shared" si="2"/>
        <v>5.9217871841723405E-2</v>
      </c>
      <c r="BC13" s="2">
        <f t="shared" si="2"/>
        <v>5.765817568969557E-2</v>
      </c>
      <c r="BD13" s="2">
        <f t="shared" si="2"/>
        <v>5.4178816256468684E-2</v>
      </c>
      <c r="BE13" s="2">
        <f t="shared" si="2"/>
        <v>5.2961197781782071E-2</v>
      </c>
      <c r="BF13" s="2">
        <f t="shared" si="2"/>
        <v>5.1904710856383852E-2</v>
      </c>
      <c r="BG13" s="2">
        <f t="shared" si="2"/>
        <v>4.9831754549903608E-2</v>
      </c>
      <c r="BH13" s="2">
        <f t="shared" si="2"/>
        <v>5.0653640051127317E-2</v>
      </c>
      <c r="BI13" s="2">
        <f t="shared" si="2"/>
        <v>5.2661933373788043E-2</v>
      </c>
      <c r="BJ13" s="2">
        <f t="shared" si="2"/>
        <v>4.5360835027603609E-2</v>
      </c>
      <c r="BK13" s="2">
        <f t="shared" si="2"/>
        <v>4.6848775714611372E-2</v>
      </c>
      <c r="BL13" s="2">
        <f t="shared" si="2"/>
        <v>4.9695557056121324E-2</v>
      </c>
      <c r="BM13" s="2">
        <f t="shared" si="2"/>
        <v>4.7582987297025835E-2</v>
      </c>
      <c r="BN13" s="2">
        <f t="shared" si="2"/>
        <v>4.2327902638032301E-2</v>
      </c>
      <c r="BO13" s="2">
        <f t="shared" si="2"/>
        <v>4.0742044760971499E-2</v>
      </c>
      <c r="BP13" s="2">
        <f t="shared" si="2"/>
        <v>3.8280363890506035E-2</v>
      </c>
      <c r="BQ13" s="2">
        <f t="shared" si="2"/>
        <v>3.6250548745549324E-2</v>
      </c>
      <c r="BR13" s="2">
        <f t="shared" si="2"/>
        <v>3.3798087335632526E-2</v>
      </c>
      <c r="BS13" s="2">
        <f t="shared" si="2"/>
        <v>3.3822088102098143E-2</v>
      </c>
      <c r="BT13" s="2">
        <f t="shared" si="2"/>
        <v>2.9512952708927138E-2</v>
      </c>
      <c r="BU13" s="2">
        <f t="shared" si="2"/>
        <v>2.2856531621126754E-2</v>
      </c>
      <c r="BV13" s="2">
        <f t="shared" si="2"/>
        <v>2.5216771004303872E-2</v>
      </c>
      <c r="BW13" s="2">
        <f t="shared" si="2"/>
        <v>3.400105407530106E-2</v>
      </c>
      <c r="BX13" s="2">
        <f t="shared" si="2"/>
        <v>3.1140712159872002E-2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F915-543F-114F-9CCB-90E054DEA737}">
  <dimension ref="A1:P5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74" sqref="R74"/>
    </sheetView>
  </sheetViews>
  <sheetFormatPr baseColWidth="10" defaultColWidth="9.1640625" defaultRowHeight="15" x14ac:dyDescent="0.2"/>
  <cols>
    <col min="6" max="6" width="1.6640625" customWidth="1"/>
  </cols>
  <sheetData>
    <row r="1" spans="1:10" x14ac:dyDescent="0.2">
      <c r="A1" s="28" t="s">
        <v>176</v>
      </c>
      <c r="B1" s="28" t="s">
        <v>134</v>
      </c>
      <c r="C1" s="28" t="s">
        <v>133</v>
      </c>
      <c r="D1" s="28" t="s">
        <v>132</v>
      </c>
      <c r="E1" s="28" t="s">
        <v>131</v>
      </c>
      <c r="G1" s="28" t="s">
        <v>134</v>
      </c>
      <c r="H1" s="28" t="s">
        <v>133</v>
      </c>
      <c r="I1" s="28" t="s">
        <v>132</v>
      </c>
      <c r="J1" s="28" t="s">
        <v>131</v>
      </c>
    </row>
    <row r="2" spans="1:10" x14ac:dyDescent="0.2">
      <c r="A2" t="s">
        <v>175</v>
      </c>
      <c r="B2">
        <v>-3.7641045105000002</v>
      </c>
      <c r="C2">
        <v>-0.12318747889999999</v>
      </c>
      <c r="D2" t="s">
        <v>165</v>
      </c>
      <c r="E2">
        <v>-3.5718032051000002</v>
      </c>
    </row>
    <row r="3" spans="1:10" x14ac:dyDescent="0.2">
      <c r="A3" t="s">
        <v>174</v>
      </c>
      <c r="B3">
        <v>-2.5473789657000001</v>
      </c>
      <c r="C3">
        <v>-0.39663218709999998</v>
      </c>
      <c r="D3" t="s">
        <v>165</v>
      </c>
      <c r="E3">
        <v>-3.1008296377</v>
      </c>
      <c r="G3">
        <f>B3-B2</f>
        <v>1.2167255448000001</v>
      </c>
      <c r="H3">
        <f>C3-C2</f>
        <v>-0.2734447082</v>
      </c>
      <c r="I3" t="e">
        <f>D3-D2</f>
        <v>#VALUE!</v>
      </c>
      <c r="J3">
        <f>E3-E2</f>
        <v>0.47097356740000018</v>
      </c>
    </row>
    <row r="4" spans="1:10" x14ac:dyDescent="0.2">
      <c r="A4" t="s">
        <v>173</v>
      </c>
      <c r="B4">
        <v>-1.9669657482</v>
      </c>
      <c r="C4">
        <v>0.34294340490000003</v>
      </c>
      <c r="D4" t="s">
        <v>165</v>
      </c>
      <c r="E4">
        <v>-3.5353309536999999</v>
      </c>
      <c r="G4">
        <f>B4-B3</f>
        <v>0.58041321750000008</v>
      </c>
      <c r="H4">
        <f>C4-C3</f>
        <v>0.739575592</v>
      </c>
      <c r="I4" t="e">
        <f>D4-D3</f>
        <v>#VALUE!</v>
      </c>
      <c r="J4">
        <f>E4-E3</f>
        <v>-0.43450131599999997</v>
      </c>
    </row>
    <row r="5" spans="1:10" x14ac:dyDescent="0.2">
      <c r="A5" t="s">
        <v>172</v>
      </c>
      <c r="B5">
        <v>-2.2461444775000001</v>
      </c>
      <c r="C5">
        <v>-1.1134752144</v>
      </c>
      <c r="D5" t="s">
        <v>165</v>
      </c>
      <c r="E5">
        <v>-3.4053238158000001</v>
      </c>
      <c r="G5">
        <f>B5-B4</f>
        <v>-0.27917872930000009</v>
      </c>
      <c r="H5">
        <f>C5-C4</f>
        <v>-1.4564186192999999</v>
      </c>
      <c r="I5" t="e">
        <f>D5-D4</f>
        <v>#VALUE!</v>
      </c>
      <c r="J5">
        <f>E5-E4</f>
        <v>0.13000713789999985</v>
      </c>
    </row>
    <row r="6" spans="1:10" x14ac:dyDescent="0.2">
      <c r="A6" t="s">
        <v>171</v>
      </c>
      <c r="B6">
        <v>-2.5136545398000001</v>
      </c>
      <c r="C6">
        <v>-1.2534767734000001</v>
      </c>
      <c r="D6" t="s">
        <v>165</v>
      </c>
      <c r="E6">
        <v>-3.6376047445999999</v>
      </c>
      <c r="G6">
        <f>B6-B5</f>
        <v>-0.26751006229999996</v>
      </c>
      <c r="H6">
        <f>C6-C5</f>
        <v>-0.14000155900000011</v>
      </c>
      <c r="I6" t="e">
        <f>D6-D5</f>
        <v>#VALUE!</v>
      </c>
      <c r="J6">
        <f>E6-E5</f>
        <v>-0.23228092879999984</v>
      </c>
    </row>
    <row r="7" spans="1:10" x14ac:dyDescent="0.2">
      <c r="A7" t="s">
        <v>170</v>
      </c>
      <c r="B7">
        <v>-3.9700052026999999</v>
      </c>
      <c r="C7">
        <v>-1.4280648637</v>
      </c>
      <c r="D7" t="s">
        <v>165</v>
      </c>
      <c r="E7">
        <v>-2.0351230847999999</v>
      </c>
      <c r="G7">
        <f>B7-B6</f>
        <v>-1.4563506628999998</v>
      </c>
      <c r="H7">
        <f>C7-C6</f>
        <v>-0.17458809029999989</v>
      </c>
      <c r="I7" t="e">
        <f>D7-D6</f>
        <v>#VALUE!</v>
      </c>
      <c r="J7">
        <f>E7-E6</f>
        <v>1.6024816598</v>
      </c>
    </row>
    <row r="8" spans="1:10" x14ac:dyDescent="0.2">
      <c r="A8" t="s">
        <v>169</v>
      </c>
      <c r="B8">
        <v>-3.9367208402</v>
      </c>
      <c r="C8">
        <v>-1.6453429354</v>
      </c>
      <c r="D8" t="s">
        <v>165</v>
      </c>
      <c r="E8">
        <v>-0.79148017410000004</v>
      </c>
      <c r="G8">
        <f>B8-B7</f>
        <v>3.3284362499999887E-2</v>
      </c>
      <c r="H8">
        <f>C8-C7</f>
        <v>-0.21727807170000002</v>
      </c>
      <c r="I8" t="e">
        <f>D8-D7</f>
        <v>#VALUE!</v>
      </c>
      <c r="J8">
        <f>E8-E7</f>
        <v>1.2436429106999998</v>
      </c>
    </row>
    <row r="9" spans="1:10" x14ac:dyDescent="0.2">
      <c r="A9" t="s">
        <v>168</v>
      </c>
      <c r="B9">
        <v>-1.4273174618</v>
      </c>
      <c r="C9">
        <v>-2.5283041193</v>
      </c>
      <c r="D9" t="s">
        <v>165</v>
      </c>
      <c r="E9">
        <v>0.14037353869999999</v>
      </c>
      <c r="G9">
        <f>B9-B8</f>
        <v>2.5094033784000001</v>
      </c>
      <c r="H9">
        <f>C9-C8</f>
        <v>-0.8829611839</v>
      </c>
      <c r="I9" t="e">
        <f>D9-D8</f>
        <v>#VALUE!</v>
      </c>
      <c r="J9">
        <f>E9-E8</f>
        <v>0.93185371280000007</v>
      </c>
    </row>
    <row r="10" spans="1:10" x14ac:dyDescent="0.2">
      <c r="A10" t="s">
        <v>167</v>
      </c>
      <c r="B10">
        <v>-0.39295120550000001</v>
      </c>
      <c r="C10">
        <v>-2.1961483935000001</v>
      </c>
      <c r="D10" t="s">
        <v>165</v>
      </c>
      <c r="E10">
        <v>3.5517530539000002</v>
      </c>
      <c r="G10">
        <f>B10-B9</f>
        <v>1.0343662563</v>
      </c>
      <c r="H10">
        <f>C10-C9</f>
        <v>0.33215572579999986</v>
      </c>
      <c r="I10" t="e">
        <f>D10-D9</f>
        <v>#VALUE!</v>
      </c>
      <c r="J10">
        <f>E10-E9</f>
        <v>3.4113795152000002</v>
      </c>
    </row>
    <row r="11" spans="1:10" x14ac:dyDescent="0.2">
      <c r="A11" t="s">
        <v>166</v>
      </c>
      <c r="B11">
        <v>-1.010433615</v>
      </c>
      <c r="C11">
        <v>-1.5409386021</v>
      </c>
      <c r="D11" t="s">
        <v>165</v>
      </c>
      <c r="E11">
        <v>3.2533622061999998</v>
      </c>
      <c r="G11">
        <f>B11-B10</f>
        <v>-0.6174824095</v>
      </c>
      <c r="H11">
        <f>C11-C10</f>
        <v>0.65520979140000013</v>
      </c>
      <c r="I11" t="e">
        <f>D11-D10</f>
        <v>#VALUE!</v>
      </c>
      <c r="J11">
        <f>E11-E10</f>
        <v>-0.29839084770000035</v>
      </c>
    </row>
    <row r="12" spans="1:10" x14ac:dyDescent="0.2">
      <c r="A12" t="s">
        <v>164</v>
      </c>
      <c r="B12">
        <v>-1.3427871174999999</v>
      </c>
      <c r="C12">
        <v>-0.89686379380000003</v>
      </c>
      <c r="D12">
        <v>-0.50720602599999998</v>
      </c>
      <c r="E12">
        <v>4.9509392814000002</v>
      </c>
      <c r="G12">
        <f>B12-B11</f>
        <v>-0.33235350249999995</v>
      </c>
      <c r="H12">
        <f>C12-C11</f>
        <v>0.64407480829999997</v>
      </c>
      <c r="I12" t="e">
        <f>D12-D11</f>
        <v>#VALUE!</v>
      </c>
      <c r="J12">
        <f>E12-E11</f>
        <v>1.6975770752000003</v>
      </c>
    </row>
    <row r="13" spans="1:10" x14ac:dyDescent="0.2">
      <c r="A13" t="s">
        <v>163</v>
      </c>
      <c r="B13">
        <v>-0.63278301550000005</v>
      </c>
      <c r="C13">
        <v>0.28545187179999998</v>
      </c>
      <c r="D13">
        <v>-0.1597852974</v>
      </c>
      <c r="E13">
        <v>5.3101337678</v>
      </c>
      <c r="G13">
        <f>B13-B12</f>
        <v>0.71000410199999986</v>
      </c>
      <c r="H13">
        <f>C13-C12</f>
        <v>1.1823156656</v>
      </c>
      <c r="I13">
        <f>D13-D12</f>
        <v>0.34742072859999995</v>
      </c>
      <c r="J13">
        <f>E13-E12</f>
        <v>0.35919448639999985</v>
      </c>
    </row>
    <row r="14" spans="1:10" x14ac:dyDescent="0.2">
      <c r="A14" t="s">
        <v>162</v>
      </c>
      <c r="B14">
        <v>0.4618018646</v>
      </c>
      <c r="C14">
        <v>0.3505439092</v>
      </c>
      <c r="D14">
        <v>0.87626656790000002</v>
      </c>
      <c r="E14">
        <v>6.0881355645999999</v>
      </c>
      <c r="G14">
        <f>B14-B13</f>
        <v>1.0945848801</v>
      </c>
      <c r="H14">
        <f>C14-C13</f>
        <v>6.5092037400000025E-2</v>
      </c>
      <c r="I14">
        <f>D14-D13</f>
        <v>1.0360518652999999</v>
      </c>
      <c r="J14">
        <f>E14-E13</f>
        <v>0.77800179679999992</v>
      </c>
    </row>
    <row r="15" spans="1:10" x14ac:dyDescent="0.2">
      <c r="A15" t="s">
        <v>161</v>
      </c>
      <c r="B15">
        <v>0.5108678337</v>
      </c>
      <c r="C15">
        <v>0.73468141730000003</v>
      </c>
      <c r="D15">
        <v>-0.1459210094</v>
      </c>
      <c r="E15">
        <v>5.0978010456999998</v>
      </c>
      <c r="G15">
        <f>B15-B14</f>
        <v>4.9065969099999995E-2</v>
      </c>
      <c r="H15">
        <f>C15-C14</f>
        <v>0.38413750810000002</v>
      </c>
      <c r="I15">
        <f>D15-D14</f>
        <v>-1.0221875773</v>
      </c>
      <c r="J15">
        <f>E15-E14</f>
        <v>-0.99033451890000013</v>
      </c>
    </row>
    <row r="16" spans="1:10" x14ac:dyDescent="0.2">
      <c r="A16" t="s">
        <v>160</v>
      </c>
      <c r="B16">
        <v>0.62769854899999999</v>
      </c>
      <c r="C16">
        <v>0.89070097250000002</v>
      </c>
      <c r="D16">
        <v>-0.12159054280000001</v>
      </c>
      <c r="E16">
        <v>4.9662071123000002</v>
      </c>
      <c r="G16">
        <f>B16-B15</f>
        <v>0.1168307153</v>
      </c>
      <c r="H16">
        <f>C16-C15</f>
        <v>0.15601955519999999</v>
      </c>
      <c r="I16">
        <f>D16-D15</f>
        <v>2.4330466599999989E-2</v>
      </c>
      <c r="J16">
        <f>E16-E15</f>
        <v>-0.13159393339999959</v>
      </c>
    </row>
    <row r="17" spans="1:10" x14ac:dyDescent="0.2">
      <c r="A17" t="s">
        <v>159</v>
      </c>
      <c r="B17">
        <v>-0.16804377000000001</v>
      </c>
      <c r="C17">
        <v>-0.24932321930000001</v>
      </c>
      <c r="D17">
        <v>0.92096326770000003</v>
      </c>
      <c r="E17">
        <v>1.5852706299999999</v>
      </c>
      <c r="G17">
        <f>B17-B16</f>
        <v>-0.79574231900000003</v>
      </c>
      <c r="H17">
        <f>C17-C16</f>
        <v>-1.1400241918</v>
      </c>
      <c r="I17">
        <f>D17-D16</f>
        <v>1.0425538105000001</v>
      </c>
      <c r="J17">
        <f>E17-E16</f>
        <v>-3.3809364823000001</v>
      </c>
    </row>
    <row r="18" spans="1:10" x14ac:dyDescent="0.2">
      <c r="A18" t="s">
        <v>158</v>
      </c>
      <c r="B18">
        <v>0.24351049720000001</v>
      </c>
      <c r="C18">
        <v>0.10304854450000001</v>
      </c>
      <c r="D18">
        <v>-0.55384068470000003</v>
      </c>
      <c r="E18">
        <v>2.0069482418</v>
      </c>
      <c r="G18">
        <f>B18-B17</f>
        <v>0.41155426719999999</v>
      </c>
      <c r="H18">
        <f>C18-C17</f>
        <v>0.35237176380000002</v>
      </c>
      <c r="I18">
        <f>D18-D17</f>
        <v>-1.4748039524000001</v>
      </c>
      <c r="J18">
        <f>E18-E17</f>
        <v>0.42167761180000007</v>
      </c>
    </row>
    <row r="19" spans="1:10" x14ac:dyDescent="0.2">
      <c r="A19" t="s">
        <v>157</v>
      </c>
      <c r="B19">
        <v>0.67040753149999999</v>
      </c>
      <c r="C19">
        <v>-1.1210405355999999</v>
      </c>
      <c r="D19">
        <v>-0.75127237229999999</v>
      </c>
      <c r="E19">
        <v>2.0636180827000001</v>
      </c>
      <c r="G19">
        <f>B19-B18</f>
        <v>0.42689703429999998</v>
      </c>
      <c r="H19">
        <f>C19-C18</f>
        <v>-1.2240890800999999</v>
      </c>
      <c r="I19">
        <f>D19-D18</f>
        <v>-0.19743168759999996</v>
      </c>
      <c r="J19">
        <f>E19-E18</f>
        <v>5.6669840900000157E-2</v>
      </c>
    </row>
    <row r="20" spans="1:10" x14ac:dyDescent="0.2">
      <c r="A20" t="s">
        <v>156</v>
      </c>
      <c r="B20">
        <v>0.64780083359999996</v>
      </c>
      <c r="C20">
        <v>-1.7205421106000001</v>
      </c>
      <c r="D20">
        <v>-4.4352160706000001</v>
      </c>
      <c r="E20">
        <v>0.34634133360000002</v>
      </c>
      <c r="G20">
        <f>B20-B19</f>
        <v>-2.2606697900000028E-2</v>
      </c>
      <c r="H20">
        <f>C20-C19</f>
        <v>-0.59950157500000012</v>
      </c>
      <c r="I20">
        <f>D20-D19</f>
        <v>-3.6839436983000002</v>
      </c>
      <c r="J20">
        <f>E20-E19</f>
        <v>-1.7172767491000001</v>
      </c>
    </row>
    <row r="21" spans="1:10" x14ac:dyDescent="0.2">
      <c r="A21" t="s">
        <v>155</v>
      </c>
      <c r="B21">
        <v>1.5432027118</v>
      </c>
      <c r="C21">
        <v>-1.5608756114</v>
      </c>
      <c r="D21">
        <v>-5.9007049752</v>
      </c>
      <c r="E21">
        <v>0.1860598369</v>
      </c>
      <c r="G21">
        <f>B21-B20</f>
        <v>0.89540187820000006</v>
      </c>
      <c r="H21">
        <f>C21-C20</f>
        <v>0.15966649920000009</v>
      </c>
      <c r="I21">
        <f>D21-D20</f>
        <v>-1.4654889045999999</v>
      </c>
      <c r="J21">
        <f>E21-E20</f>
        <v>-0.16028149670000003</v>
      </c>
    </row>
    <row r="22" spans="1:10" x14ac:dyDescent="0.2">
      <c r="A22" t="s">
        <v>154</v>
      </c>
      <c r="B22">
        <v>2.178216462</v>
      </c>
      <c r="C22">
        <v>-1.6004629464</v>
      </c>
      <c r="D22">
        <v>-3.9988943163999999</v>
      </c>
      <c r="E22">
        <v>-0.14864408609999999</v>
      </c>
      <c r="G22">
        <f>B22-B21</f>
        <v>0.63501375019999995</v>
      </c>
      <c r="H22">
        <f>C22-C21</f>
        <v>-3.9587335000000001E-2</v>
      </c>
      <c r="I22">
        <f>D22-D21</f>
        <v>1.9018106588000001</v>
      </c>
      <c r="J22">
        <f>E22-E21</f>
        <v>-0.33470392299999996</v>
      </c>
    </row>
    <row r="23" spans="1:10" x14ac:dyDescent="0.2">
      <c r="A23" t="s">
        <v>153</v>
      </c>
      <c r="B23">
        <v>2.4225283909000002</v>
      </c>
      <c r="C23">
        <v>-1.2412426458000001</v>
      </c>
      <c r="D23">
        <v>-6.3804640520999998</v>
      </c>
      <c r="E23">
        <v>0.64297033390000002</v>
      </c>
      <c r="G23">
        <f>B23-B22</f>
        <v>0.2443119289000002</v>
      </c>
      <c r="H23">
        <f>C23-C22</f>
        <v>0.35922030059999988</v>
      </c>
      <c r="I23">
        <f>D23-D22</f>
        <v>-2.3815697356999999</v>
      </c>
      <c r="J23">
        <f>E23-E22</f>
        <v>0.79161442000000004</v>
      </c>
    </row>
    <row r="24" spans="1:10" x14ac:dyDescent="0.2">
      <c r="A24" t="s">
        <v>152</v>
      </c>
      <c r="B24">
        <v>1.7516951471</v>
      </c>
      <c r="C24">
        <v>-1.9781691345000001</v>
      </c>
      <c r="D24">
        <v>-7.6337166232999998</v>
      </c>
      <c r="E24">
        <v>1.9516787099999999</v>
      </c>
      <c r="G24">
        <f>B24-B23</f>
        <v>-0.6708332438000002</v>
      </c>
      <c r="H24">
        <f>C24-C23</f>
        <v>-0.73692648869999999</v>
      </c>
      <c r="I24">
        <f>D24-D23</f>
        <v>-1.2532525712</v>
      </c>
      <c r="J24">
        <f>E24-E23</f>
        <v>1.3087083760999998</v>
      </c>
    </row>
    <row r="25" spans="1:10" x14ac:dyDescent="0.2">
      <c r="A25" t="s">
        <v>151</v>
      </c>
      <c r="B25">
        <v>-3.6702214015000001</v>
      </c>
      <c r="C25">
        <v>-1.3797213590999999</v>
      </c>
      <c r="D25">
        <v>-9.6739021577000006</v>
      </c>
      <c r="E25">
        <v>1.3428329921</v>
      </c>
      <c r="G25">
        <f>B25-B24</f>
        <v>-5.4219165486000005</v>
      </c>
      <c r="H25">
        <f>C25-C24</f>
        <v>0.59844777540000016</v>
      </c>
      <c r="I25">
        <f>D25-D24</f>
        <v>-2.0401855344000008</v>
      </c>
      <c r="J25">
        <f>E25-E24</f>
        <v>-0.60884571789999997</v>
      </c>
    </row>
    <row r="26" spans="1:10" x14ac:dyDescent="0.2">
      <c r="A26" t="s">
        <v>150</v>
      </c>
      <c r="B26">
        <v>-6.8346514481999998</v>
      </c>
      <c r="C26">
        <v>-3.2445889046</v>
      </c>
      <c r="D26">
        <v>-12.519594549500001</v>
      </c>
      <c r="E26">
        <v>0.62933714080000003</v>
      </c>
      <c r="G26">
        <f>B26-B25</f>
        <v>-3.1644300466999997</v>
      </c>
      <c r="H26">
        <f>C26-C25</f>
        <v>-1.8648675455000001</v>
      </c>
      <c r="I26">
        <f>D26-D25</f>
        <v>-2.8456923918000001</v>
      </c>
      <c r="J26">
        <f>E26-E25</f>
        <v>-0.71349585129999993</v>
      </c>
    </row>
    <row r="27" spans="1:10" x14ac:dyDescent="0.2">
      <c r="A27" t="s">
        <v>149</v>
      </c>
      <c r="B27">
        <v>-5.0534781359999998</v>
      </c>
      <c r="C27">
        <v>-3.6183089194</v>
      </c>
      <c r="D27">
        <v>-6.8630619334</v>
      </c>
      <c r="E27">
        <v>0.72394718290000004</v>
      </c>
      <c r="G27">
        <f>B27-B26</f>
        <v>1.7811733122</v>
      </c>
      <c r="H27">
        <f>C27-C26</f>
        <v>-0.37372001479999994</v>
      </c>
      <c r="I27">
        <f>D27-D26</f>
        <v>5.6565326161000007</v>
      </c>
      <c r="J27">
        <f>E27-E26</f>
        <v>9.4610042100000014E-2</v>
      </c>
    </row>
    <row r="28" spans="1:10" x14ac:dyDescent="0.2">
      <c r="A28" t="s">
        <v>148</v>
      </c>
      <c r="B28">
        <v>-4.2317238447000003</v>
      </c>
      <c r="C28">
        <v>-2.4988576987000002</v>
      </c>
      <c r="D28">
        <v>-1.1907161610000001</v>
      </c>
      <c r="E28">
        <v>0.70975026760000004</v>
      </c>
      <c r="G28">
        <f>B28-B27</f>
        <v>0.82175429129999955</v>
      </c>
      <c r="H28">
        <f>C28-C27</f>
        <v>1.1194512206999998</v>
      </c>
      <c r="I28">
        <f>D28-D27</f>
        <v>5.6723457723999999</v>
      </c>
      <c r="J28">
        <f>E28-E27</f>
        <v>-1.4196915300000001E-2</v>
      </c>
    </row>
    <row r="29" spans="1:10" x14ac:dyDescent="0.2">
      <c r="A29" t="s">
        <v>147</v>
      </c>
      <c r="B29">
        <v>-1.0761643208</v>
      </c>
      <c r="C29">
        <v>-2.0834465331000001</v>
      </c>
      <c r="D29">
        <v>2.0504516485000002</v>
      </c>
      <c r="E29">
        <v>3.8477829653</v>
      </c>
      <c r="G29">
        <f>B29-B28</f>
        <v>3.1555595239000001</v>
      </c>
      <c r="H29">
        <f>C29-C28</f>
        <v>0.41541116560000013</v>
      </c>
      <c r="I29">
        <f>D29-D28</f>
        <v>3.2411678095000003</v>
      </c>
      <c r="J29">
        <f>E29-E28</f>
        <v>3.1380326976999999</v>
      </c>
    </row>
    <row r="30" spans="1:10" x14ac:dyDescent="0.2">
      <c r="A30" t="s">
        <v>146</v>
      </c>
      <c r="B30">
        <v>0.63987539419999995</v>
      </c>
      <c r="C30">
        <v>-2.1204202914999999</v>
      </c>
      <c r="D30">
        <v>2.9961563516999998</v>
      </c>
      <c r="E30">
        <v>3.8306766373999999</v>
      </c>
      <c r="G30">
        <f>B30-B29</f>
        <v>1.716039715</v>
      </c>
      <c r="H30">
        <f>C30-C29</f>
        <v>-3.6973758399999834E-2</v>
      </c>
      <c r="I30">
        <f>D30-D29</f>
        <v>0.94570470319999966</v>
      </c>
      <c r="J30">
        <f>E30-E29</f>
        <v>-1.7106327900000107E-2</v>
      </c>
    </row>
    <row r="31" spans="1:10" x14ac:dyDescent="0.2">
      <c r="A31" t="s">
        <v>145</v>
      </c>
      <c r="B31">
        <v>0.72574253870000005</v>
      </c>
      <c r="C31">
        <v>-2.0917930069000001</v>
      </c>
      <c r="D31">
        <v>1.2431304002000001</v>
      </c>
      <c r="E31">
        <v>3.4857719888999998</v>
      </c>
      <c r="G31">
        <f>B31-B30</f>
        <v>8.5867144500000103E-2</v>
      </c>
      <c r="H31">
        <f>C31-C30</f>
        <v>2.8627284599999747E-2</v>
      </c>
      <c r="I31">
        <f>D31-D30</f>
        <v>-1.7530259514999997</v>
      </c>
      <c r="J31">
        <f>E31-E30</f>
        <v>-0.34490464850000002</v>
      </c>
    </row>
    <row r="32" spans="1:10" x14ac:dyDescent="0.2">
      <c r="A32" t="s">
        <v>144</v>
      </c>
      <c r="B32">
        <v>-0.86386391380000005</v>
      </c>
      <c r="C32">
        <v>-1.9399810879999999</v>
      </c>
      <c r="D32">
        <v>3.2096574906000002</v>
      </c>
      <c r="E32">
        <v>3.1362104248999998</v>
      </c>
      <c r="G32">
        <f>B32-B31</f>
        <v>-1.5896064525</v>
      </c>
      <c r="H32">
        <f>C32-C31</f>
        <v>0.15181191890000023</v>
      </c>
      <c r="I32">
        <f>D32-D31</f>
        <v>1.9665270904000001</v>
      </c>
      <c r="J32">
        <f>E32-E31</f>
        <v>-0.34956156400000005</v>
      </c>
    </row>
    <row r="33" spans="1:16" x14ac:dyDescent="0.2">
      <c r="A33" t="s">
        <v>143</v>
      </c>
      <c r="B33">
        <v>-1.4110508742000001</v>
      </c>
      <c r="C33">
        <v>-1.7395218289000001</v>
      </c>
      <c r="D33">
        <v>4.6112639045000003</v>
      </c>
      <c r="E33">
        <v>2.1047385717</v>
      </c>
      <c r="G33">
        <f>B33-B32</f>
        <v>-0.54718696040000003</v>
      </c>
      <c r="H33">
        <f>C33-C32</f>
        <v>0.20045925909999984</v>
      </c>
      <c r="I33">
        <f>D33-D32</f>
        <v>1.4016064139000002</v>
      </c>
      <c r="J33">
        <f>E33-E32</f>
        <v>-1.0314718531999998</v>
      </c>
    </row>
    <row r="34" spans="1:16" x14ac:dyDescent="0.2">
      <c r="A34" t="s">
        <v>142</v>
      </c>
      <c r="B34">
        <v>-1.5186248294</v>
      </c>
      <c r="C34">
        <v>-2.4412653816000001</v>
      </c>
      <c r="D34">
        <v>4.3486346427999996</v>
      </c>
      <c r="E34">
        <v>1.1252532602</v>
      </c>
      <c r="G34">
        <f>B34-B33</f>
        <v>-0.1075739551999999</v>
      </c>
      <c r="H34">
        <f>C34-C33</f>
        <v>-0.7017435527</v>
      </c>
      <c r="I34">
        <f>D34-D33</f>
        <v>-0.26262926170000078</v>
      </c>
      <c r="J34">
        <f>E34-E33</f>
        <v>-0.97948531149999996</v>
      </c>
    </row>
    <row r="35" spans="1:16" x14ac:dyDescent="0.2">
      <c r="A35" t="s">
        <v>141</v>
      </c>
      <c r="B35">
        <v>-1.637642187</v>
      </c>
      <c r="C35">
        <v>-1.6653988787</v>
      </c>
      <c r="D35">
        <v>4.6912767075000001</v>
      </c>
      <c r="E35">
        <v>0.94675743560000003</v>
      </c>
      <c r="G35">
        <f>B35-B34</f>
        <v>-0.11901735759999998</v>
      </c>
      <c r="H35">
        <f>C35-C34</f>
        <v>0.77586650290000003</v>
      </c>
      <c r="I35">
        <f>D35-D34</f>
        <v>0.34264206470000058</v>
      </c>
      <c r="J35">
        <f>E35-E34</f>
        <v>-0.17849582460000002</v>
      </c>
    </row>
    <row r="36" spans="1:16" x14ac:dyDescent="0.2">
      <c r="A36" t="s">
        <v>140</v>
      </c>
      <c r="B36">
        <v>-2.5851420814999999</v>
      </c>
      <c r="C36">
        <v>-1.6424955262000001</v>
      </c>
      <c r="D36">
        <v>3.8465696677999999</v>
      </c>
      <c r="E36">
        <v>1.1874827853000001</v>
      </c>
      <c r="G36">
        <f>B36-B35</f>
        <v>-0.94749989449999994</v>
      </c>
      <c r="H36">
        <f>C36-C35</f>
        <v>2.2903352499999974E-2</v>
      </c>
      <c r="I36">
        <f>D36-D35</f>
        <v>-0.84470703970000027</v>
      </c>
      <c r="J36">
        <f>E36-E35</f>
        <v>0.24072534970000004</v>
      </c>
    </row>
    <row r="37" spans="1:16" x14ac:dyDescent="0.2">
      <c r="A37" t="s">
        <v>139</v>
      </c>
      <c r="B37">
        <v>-1.3329572391</v>
      </c>
      <c r="C37">
        <v>-2.8205495805999998</v>
      </c>
      <c r="D37">
        <v>-1.0616028558999999</v>
      </c>
      <c r="E37">
        <v>-1.2645447561000001</v>
      </c>
      <c r="G37">
        <f>B37-B36</f>
        <v>1.2521848423999999</v>
      </c>
      <c r="H37">
        <f>C37-C36</f>
        <v>-1.1780540543999998</v>
      </c>
      <c r="I37">
        <f>D37-D36</f>
        <v>-4.9081725236999993</v>
      </c>
      <c r="J37">
        <f>E37-E36</f>
        <v>-2.4520275414000001</v>
      </c>
    </row>
    <row r="38" spans="1:16" x14ac:dyDescent="0.2">
      <c r="A38" t="s">
        <v>138</v>
      </c>
      <c r="B38">
        <v>-2.4016571304999998</v>
      </c>
      <c r="C38">
        <v>-4.2342722566999997</v>
      </c>
      <c r="D38">
        <v>-2.3308274904999999</v>
      </c>
      <c r="E38">
        <v>-4.5799917682000002</v>
      </c>
      <c r="G38">
        <f>B38-B37</f>
        <v>-1.0686998913999999</v>
      </c>
      <c r="H38">
        <f>C38-C37</f>
        <v>-1.4137226760999999</v>
      </c>
      <c r="I38">
        <f>D38-D37</f>
        <v>-1.2692246346</v>
      </c>
      <c r="J38">
        <f>E38-E37</f>
        <v>-3.3154470120999999</v>
      </c>
    </row>
    <row r="39" spans="1:16" x14ac:dyDescent="0.2">
      <c r="A39" t="s">
        <v>137</v>
      </c>
      <c r="B39">
        <v>-2.6983025156</v>
      </c>
      <c r="C39">
        <v>-2.5370049101999999</v>
      </c>
      <c r="D39">
        <v>0.19168903840000001</v>
      </c>
      <c r="E39">
        <v>-6.0647944796999997</v>
      </c>
      <c r="G39">
        <f>B39-B38</f>
        <v>-0.29664538510000016</v>
      </c>
      <c r="H39">
        <f>C39-C38</f>
        <v>1.6972673464999999</v>
      </c>
      <c r="I39">
        <f>D39-D38</f>
        <v>2.5225165288999998</v>
      </c>
      <c r="J39">
        <f>E39-E38</f>
        <v>-1.4848027114999995</v>
      </c>
    </row>
    <row r="40" spans="1:16" x14ac:dyDescent="0.2">
      <c r="A40" t="s">
        <v>136</v>
      </c>
      <c r="B40">
        <v>-2.1541408996999998</v>
      </c>
      <c r="C40">
        <v>-3.2968738303</v>
      </c>
      <c r="D40">
        <v>1.332456082</v>
      </c>
      <c r="E40">
        <v>-6.1962466589999998</v>
      </c>
      <c r="G40">
        <f>B40-B39</f>
        <v>0.54416161590000023</v>
      </c>
      <c r="H40">
        <f>C40-C39</f>
        <v>-0.75986892010000018</v>
      </c>
      <c r="I40">
        <f>D40-D39</f>
        <v>1.1407670435999999</v>
      </c>
      <c r="J40">
        <f>E40-E39</f>
        <v>-0.13145217930000008</v>
      </c>
    </row>
    <row r="41" spans="1:16" x14ac:dyDescent="0.2">
      <c r="A41" t="s">
        <v>135</v>
      </c>
      <c r="B41">
        <v>-2.0974159726999999</v>
      </c>
      <c r="C41">
        <v>-2.6724663454000002</v>
      </c>
      <c r="D41">
        <v>1.4532872243999999</v>
      </c>
      <c r="E41">
        <v>-1.7942520226000001</v>
      </c>
      <c r="G41">
        <f>B41-B40</f>
        <v>5.672492699999987E-2</v>
      </c>
      <c r="I41">
        <f>D41-D40</f>
        <v>0.12083114239999992</v>
      </c>
      <c r="J41">
        <f>E41-E40</f>
        <v>4.4019946363999995</v>
      </c>
    </row>
    <row r="45" spans="1:16" x14ac:dyDescent="0.2">
      <c r="M45" t="s">
        <v>134</v>
      </c>
      <c r="N45" t="s">
        <v>133</v>
      </c>
      <c r="O45" t="s">
        <v>132</v>
      </c>
      <c r="P45" t="s">
        <v>131</v>
      </c>
    </row>
    <row r="46" spans="1:16" x14ac:dyDescent="0.2">
      <c r="L46">
        <v>2010</v>
      </c>
      <c r="M46" s="27">
        <f>G27</f>
        <v>1.7811733122</v>
      </c>
      <c r="N46" s="27">
        <f>H27</f>
        <v>-0.37372001479999994</v>
      </c>
      <c r="O46" s="27">
        <f>I27</f>
        <v>5.6565326161000007</v>
      </c>
      <c r="P46" s="27">
        <f>J27</f>
        <v>9.4610042100000014E-2</v>
      </c>
    </row>
    <row r="47" spans="1:16" x14ac:dyDescent="0.2">
      <c r="L47">
        <v>2011</v>
      </c>
      <c r="M47" s="27">
        <f>G28</f>
        <v>0.82175429129999955</v>
      </c>
      <c r="N47" s="27">
        <f>H28</f>
        <v>1.1194512206999998</v>
      </c>
      <c r="O47" s="27">
        <f>I28</f>
        <v>5.6723457723999999</v>
      </c>
      <c r="P47" s="27">
        <f>J28</f>
        <v>-1.4196915300000001E-2</v>
      </c>
    </row>
    <row r="48" spans="1:16" x14ac:dyDescent="0.2">
      <c r="L48">
        <v>2012</v>
      </c>
      <c r="M48" s="27">
        <f>G29</f>
        <v>3.1555595239000001</v>
      </c>
      <c r="N48" s="27">
        <f>H29</f>
        <v>0.41541116560000013</v>
      </c>
      <c r="O48" s="27">
        <f>I29</f>
        <v>3.2411678095000003</v>
      </c>
      <c r="P48" s="27">
        <f>J29</f>
        <v>3.1380326976999999</v>
      </c>
    </row>
    <row r="49" spans="12:16" x14ac:dyDescent="0.2">
      <c r="L49">
        <v>2013</v>
      </c>
      <c r="M49" s="27">
        <f>G30</f>
        <v>1.716039715</v>
      </c>
      <c r="N49" s="27">
        <f>H30</f>
        <v>-3.6973758399999834E-2</v>
      </c>
      <c r="O49" s="27">
        <f>I30</f>
        <v>0.94570470319999966</v>
      </c>
      <c r="P49" s="27">
        <f>J30</f>
        <v>-1.7106327900000107E-2</v>
      </c>
    </row>
    <row r="50" spans="12:16" x14ac:dyDescent="0.2">
      <c r="L50" t="s">
        <v>130</v>
      </c>
      <c r="M50" s="27">
        <f>AVERAGE(M46:M48)</f>
        <v>1.9194957091333331</v>
      </c>
      <c r="N50" s="27">
        <f>AVERAGE(N46:N48)</f>
        <v>0.38704745716666666</v>
      </c>
      <c r="O50" s="27">
        <f>AVERAGE(O46:O48)</f>
        <v>4.8566820660000003</v>
      </c>
      <c r="P50" s="27">
        <f>AVERAGE(P46:P48)</f>
        <v>1.0728152748333333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5</vt:i4>
      </vt:variant>
    </vt:vector>
  </HeadingPairs>
  <TitlesOfParts>
    <vt:vector size="10" baseType="lpstr">
      <vt:lpstr>Données figure 1</vt:lpstr>
      <vt:lpstr>Données figure 2</vt:lpstr>
      <vt:lpstr>Données figure 3</vt:lpstr>
      <vt:lpstr>Données figure 4</vt:lpstr>
      <vt:lpstr>Données figure 5</vt:lpstr>
      <vt:lpstr>Figure 1</vt:lpstr>
      <vt:lpstr>Figure 2</vt:lpstr>
      <vt:lpstr>Figure 3</vt:lpstr>
      <vt:lpstr>Figure 4</vt:lpstr>
      <vt:lpstr>Figure 5</vt:lpstr>
    </vt:vector>
  </TitlesOfParts>
  <Company>INSEE-SNPT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Billot Sylvain</dc:creator>
  <cp:lastModifiedBy>Cabiran Emilien</cp:lastModifiedBy>
  <dcterms:created xsi:type="dcterms:W3CDTF">2024-10-01T19:23:41Z</dcterms:created>
  <dcterms:modified xsi:type="dcterms:W3CDTF">2024-11-13T12:34:59Z</dcterms:modified>
</cp:coreProperties>
</file>