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huyb\Downloads\Telegram Desktop\"/>
    </mc:Choice>
  </mc:AlternateContent>
  <xr:revisionPtr revIDLastSave="0" documentId="13_ncr:1_{2D27FDC5-4CA1-4784-A630-CD919326373D}" xr6:coauthVersionLast="47" xr6:coauthVersionMax="47" xr10:uidLastSave="{00000000-0000-0000-0000-000000000000}"/>
  <bookViews>
    <workbookView xWindow="-98" yWindow="-98" windowWidth="21795" windowHeight="12975" firstSheet="11" activeTab="15" xr2:uid="{00000000-000D-0000-FFFF-FFFF00000000}"/>
  </bookViews>
  <sheets>
    <sheet name="Données_productivité" sheetId="4" r:id="rId1"/>
    <sheet name="G_Prod_tete" sheetId="2" r:id="rId2"/>
    <sheet name="G_Prod_heure" sheetId="3" r:id="rId3"/>
    <sheet name="Données_patrimoine" sheetId="7" r:id="rId4"/>
    <sheet name="G_patrimoine" sheetId="9" r:id="rId5"/>
    <sheet name="Données_taux_marge" sheetId="5" r:id="rId6"/>
    <sheet name="G_taux_marge_SNF" sheetId="6" r:id="rId7"/>
    <sheet name="Inflation" sheetId="1" r:id="rId8"/>
    <sheet name="Données_revenu_national" sheetId="11" r:id="rId9"/>
    <sheet name="G_revenu_national" sheetId="12" r:id="rId10"/>
    <sheet name="Impôts" sheetId="16" r:id="rId11"/>
    <sheet name="Dépenses_recettes_Apu" sheetId="19" r:id="rId12"/>
    <sheet name="Données_dépenses" sheetId="20" r:id="rId13"/>
    <sheet name="G_dep_publ_1" sheetId="22" r:id="rId14"/>
    <sheet name="G_dep_publ_2" sheetId="23" r:id="rId15"/>
    <sheet name="G_serv_public" sheetId="21"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30" i="20" l="1"/>
  <c r="BB8" i="20"/>
  <c r="BB31" i="20" s="1"/>
  <c r="AE8" i="20"/>
  <c r="AE31" i="20" s="1"/>
  <c r="L8" i="20"/>
  <c r="L31" i="20" s="1"/>
  <c r="BM7" i="20"/>
  <c r="BL7" i="20"/>
  <c r="BL30" i="20" s="1"/>
  <c r="BK7" i="20"/>
  <c r="BJ7" i="20"/>
  <c r="BI7" i="20"/>
  <c r="BI30" i="20" s="1"/>
  <c r="BH7" i="20"/>
  <c r="BH30" i="20" s="1"/>
  <c r="BG7" i="20"/>
  <c r="BF7" i="20"/>
  <c r="BE7" i="20"/>
  <c r="BE30" i="20" s="1"/>
  <c r="BD7" i="20"/>
  <c r="BD30" i="20" s="1"/>
  <c r="BC7" i="20"/>
  <c r="BC30" i="20" s="1"/>
  <c r="BB7" i="20"/>
  <c r="BA7" i="20"/>
  <c r="BA30" i="20" s="1"/>
  <c r="AZ7" i="20"/>
  <c r="AY7" i="20"/>
  <c r="AX7" i="20"/>
  <c r="AW7" i="20"/>
  <c r="AW30" i="20" s="1"/>
  <c r="AV7" i="20"/>
  <c r="AV30" i="20" s="1"/>
  <c r="AU7" i="20"/>
  <c r="AT7" i="20"/>
  <c r="AT30" i="20" s="1"/>
  <c r="AS7" i="20"/>
  <c r="AS30" i="20" s="1"/>
  <c r="AR7" i="20"/>
  <c r="AQ7" i="20"/>
  <c r="AP7" i="20"/>
  <c r="AO7" i="20"/>
  <c r="AO30" i="20" s="1"/>
  <c r="AN7" i="20"/>
  <c r="AN30" i="20" s="1"/>
  <c r="AM7" i="20"/>
  <c r="AM30" i="20" s="1"/>
  <c r="AL7" i="20"/>
  <c r="AL30" i="20" s="1"/>
  <c r="AK7" i="20"/>
  <c r="AK30" i="20" s="1"/>
  <c r="AJ7" i="20"/>
  <c r="AJ30" i="20" s="1"/>
  <c r="AI7" i="20"/>
  <c r="AH7" i="20"/>
  <c r="AG7" i="20"/>
  <c r="AG30" i="20" s="1"/>
  <c r="AF7" i="20"/>
  <c r="AF30" i="20" s="1"/>
  <c r="AE7" i="20"/>
  <c r="AD7" i="20"/>
  <c r="AC7" i="20"/>
  <c r="AC30" i="20" s="1"/>
  <c r="AB7" i="20"/>
  <c r="AB30" i="20" s="1"/>
  <c r="AA7" i="20"/>
  <c r="Z7" i="20"/>
  <c r="Y7" i="20"/>
  <c r="Y30" i="20" s="1"/>
  <c r="X7" i="20"/>
  <c r="X30" i="20" s="1"/>
  <c r="W7" i="20"/>
  <c r="V7" i="20"/>
  <c r="U7" i="20"/>
  <c r="U30" i="20" s="1"/>
  <c r="T7" i="20"/>
  <c r="S7" i="20"/>
  <c r="R7" i="20"/>
  <c r="Q7" i="20"/>
  <c r="Q30" i="20" s="1"/>
  <c r="P7" i="20"/>
  <c r="P30" i="20" s="1"/>
  <c r="O7" i="20"/>
  <c r="N7" i="20"/>
  <c r="N30" i="20" s="1"/>
  <c r="M7" i="20"/>
  <c r="M30" i="20" s="1"/>
  <c r="L7" i="20"/>
  <c r="K7" i="20"/>
  <c r="K30" i="20" s="1"/>
  <c r="J7" i="20"/>
  <c r="I7" i="20"/>
  <c r="I30" i="20" s="1"/>
  <c r="H7" i="20"/>
  <c r="H30" i="20" s="1"/>
  <c r="G7" i="20"/>
  <c r="G30" i="20" s="1"/>
  <c r="F7" i="20"/>
  <c r="F30" i="20" s="1"/>
  <c r="E7" i="20"/>
  <c r="E30" i="20" s="1"/>
  <c r="D7" i="20"/>
  <c r="D30" i="20" s="1"/>
  <c r="C7" i="20"/>
  <c r="B7" i="20"/>
  <c r="BM6" i="20"/>
  <c r="BL6" i="20"/>
  <c r="BL29" i="20" s="1"/>
  <c r="BK6" i="20"/>
  <c r="BJ6" i="20"/>
  <c r="BI6" i="20"/>
  <c r="BI29" i="20" s="1"/>
  <c r="BH6" i="20"/>
  <c r="BH29" i="20" s="1"/>
  <c r="BG6" i="20"/>
  <c r="BF6" i="20"/>
  <c r="BE6" i="20"/>
  <c r="BE29" i="20" s="1"/>
  <c r="BD6" i="20"/>
  <c r="BD29" i="20" s="1"/>
  <c r="BC6" i="20"/>
  <c r="BB6" i="20"/>
  <c r="BA6" i="20"/>
  <c r="BA29" i="20" s="1"/>
  <c r="AZ6" i="20"/>
  <c r="AY6" i="20"/>
  <c r="AX6" i="20"/>
  <c r="AW6" i="20"/>
  <c r="AW29" i="20" s="1"/>
  <c r="AW62" i="20" s="1"/>
  <c r="AV6" i="20"/>
  <c r="AV29" i="20" s="1"/>
  <c r="AU6" i="20"/>
  <c r="AT6" i="20"/>
  <c r="AT29" i="20" s="1"/>
  <c r="AS6" i="20"/>
  <c r="AS29" i="20" s="1"/>
  <c r="AR6" i="20"/>
  <c r="AQ6" i="20"/>
  <c r="AQ29" i="20" s="1"/>
  <c r="AP6" i="20"/>
  <c r="AO6" i="20"/>
  <c r="AO29" i="20" s="1"/>
  <c r="AN6" i="20"/>
  <c r="AN29" i="20" s="1"/>
  <c r="AM6" i="20"/>
  <c r="AM29" i="20" s="1"/>
  <c r="AL6" i="20"/>
  <c r="AL29" i="20" s="1"/>
  <c r="AK6" i="20"/>
  <c r="AK29" i="20" s="1"/>
  <c r="AJ6" i="20"/>
  <c r="AJ29" i="20" s="1"/>
  <c r="AI6" i="20"/>
  <c r="AH6" i="20"/>
  <c r="AG6" i="20"/>
  <c r="AG29" i="20" s="1"/>
  <c r="AF6" i="20"/>
  <c r="AF29" i="20" s="1"/>
  <c r="AE6" i="20"/>
  <c r="AD6" i="20"/>
  <c r="AC6" i="20"/>
  <c r="AC29" i="20" s="1"/>
  <c r="AB6" i="20"/>
  <c r="AB29" i="20" s="1"/>
  <c r="AA6" i="20"/>
  <c r="Z6" i="20"/>
  <c r="Y6" i="20"/>
  <c r="Y29" i="20" s="1"/>
  <c r="X6" i="20"/>
  <c r="X29" i="20" s="1"/>
  <c r="W6" i="20"/>
  <c r="V6" i="20"/>
  <c r="U6" i="20"/>
  <c r="U29" i="20" s="1"/>
  <c r="T6" i="20"/>
  <c r="S6" i="20"/>
  <c r="R6" i="20"/>
  <c r="Q6" i="20"/>
  <c r="Q29" i="20" s="1"/>
  <c r="P6" i="20"/>
  <c r="P29" i="20" s="1"/>
  <c r="O6" i="20"/>
  <c r="N6" i="20"/>
  <c r="N29" i="20" s="1"/>
  <c r="M6" i="20"/>
  <c r="M29" i="20" s="1"/>
  <c r="L6" i="20"/>
  <c r="K6" i="20"/>
  <c r="K29" i="20" s="1"/>
  <c r="J6" i="20"/>
  <c r="I6" i="20"/>
  <c r="I29" i="20" s="1"/>
  <c r="H6" i="20"/>
  <c r="H29" i="20" s="1"/>
  <c r="G6" i="20"/>
  <c r="G29" i="20" s="1"/>
  <c r="F6" i="20"/>
  <c r="F29" i="20" s="1"/>
  <c r="E6" i="20"/>
  <c r="E29" i="20" s="1"/>
  <c r="D6" i="20"/>
  <c r="D29" i="20" s="1"/>
  <c r="C6" i="20"/>
  <c r="B6" i="20"/>
  <c r="BM5" i="20"/>
  <c r="BM47" i="20" s="1"/>
  <c r="BM49" i="20" s="1"/>
  <c r="BL5" i="20"/>
  <c r="BK5" i="20"/>
  <c r="BJ5" i="20"/>
  <c r="BI5" i="20"/>
  <c r="BH5" i="20"/>
  <c r="BG5" i="20"/>
  <c r="BF5" i="20"/>
  <c r="BE5" i="20"/>
  <c r="BD5" i="20"/>
  <c r="BC5" i="20"/>
  <c r="BB5" i="20"/>
  <c r="BA5" i="20"/>
  <c r="AZ5" i="20"/>
  <c r="AY5" i="20"/>
  <c r="AX5" i="20"/>
  <c r="AW5" i="20"/>
  <c r="AV5" i="20"/>
  <c r="AU5" i="20"/>
  <c r="AT5" i="20"/>
  <c r="AS5" i="20"/>
  <c r="AR5" i="20"/>
  <c r="AQ5" i="20"/>
  <c r="AQ28" i="20" s="1"/>
  <c r="AP5" i="20"/>
  <c r="AO5" i="20"/>
  <c r="AN5" i="20"/>
  <c r="AM5" i="20"/>
  <c r="AL5" i="20"/>
  <c r="AK5" i="20"/>
  <c r="AJ5" i="20"/>
  <c r="AI5" i="20"/>
  <c r="AH5" i="20"/>
  <c r="AG5" i="20"/>
  <c r="AG47" i="20" s="1"/>
  <c r="AG49" i="20" s="1"/>
  <c r="AF5" i="20"/>
  <c r="AE5" i="20"/>
  <c r="AD5" i="20"/>
  <c r="AC5" i="20"/>
  <c r="AB5" i="20"/>
  <c r="AA5" i="20"/>
  <c r="Z5" i="20"/>
  <c r="Y5" i="20"/>
  <c r="X5" i="20"/>
  <c r="W5" i="20"/>
  <c r="V5" i="20"/>
  <c r="U5" i="20"/>
  <c r="T5" i="20"/>
  <c r="S5" i="20"/>
  <c r="R5" i="20"/>
  <c r="Q5" i="20"/>
  <c r="P5" i="20"/>
  <c r="O5" i="20"/>
  <c r="N5" i="20"/>
  <c r="M5" i="20"/>
  <c r="L5" i="20"/>
  <c r="K5" i="20"/>
  <c r="K28" i="20" s="1"/>
  <c r="J5" i="20"/>
  <c r="I5" i="20"/>
  <c r="H5" i="20"/>
  <c r="G5" i="20"/>
  <c r="F5" i="20"/>
  <c r="E5" i="20"/>
  <c r="D5" i="20"/>
  <c r="C5" i="20"/>
  <c r="B5" i="20"/>
  <c r="BM4" i="20"/>
  <c r="BL4" i="20"/>
  <c r="BK4" i="20"/>
  <c r="BJ4" i="20"/>
  <c r="BI4" i="20"/>
  <c r="BH4" i="20"/>
  <c r="BG4" i="20"/>
  <c r="BF4" i="20"/>
  <c r="BE4" i="20"/>
  <c r="BD4" i="20"/>
  <c r="BC4" i="20"/>
  <c r="BB4" i="20"/>
  <c r="BA4" i="20"/>
  <c r="AZ4" i="20"/>
  <c r="AY4" i="20"/>
  <c r="AX4" i="20"/>
  <c r="AW4" i="20"/>
  <c r="AV4" i="20"/>
  <c r="AU4" i="20"/>
  <c r="AT4" i="20"/>
  <c r="AS4" i="20"/>
  <c r="AR4" i="20"/>
  <c r="AQ4" i="20"/>
  <c r="AP4" i="20"/>
  <c r="AO4" i="20"/>
  <c r="AN4" i="20"/>
  <c r="AM4" i="20"/>
  <c r="AL4" i="20"/>
  <c r="AK4" i="20"/>
  <c r="AJ4" i="20"/>
  <c r="AI4" i="20"/>
  <c r="AH4" i="20"/>
  <c r="AG4" i="20"/>
  <c r="AF4" i="20"/>
  <c r="AE4" i="20"/>
  <c r="AD4" i="20"/>
  <c r="AC4" i="20"/>
  <c r="AB4" i="20"/>
  <c r="AA4" i="20"/>
  <c r="Z4" i="20"/>
  <c r="Y4" i="20"/>
  <c r="X4" i="20"/>
  <c r="W4" i="20"/>
  <c r="V4" i="20"/>
  <c r="U4" i="20"/>
  <c r="T4" i="20"/>
  <c r="S4" i="20"/>
  <c r="R4" i="20"/>
  <c r="Q4" i="20"/>
  <c r="P4" i="20"/>
  <c r="O4" i="20"/>
  <c r="N4" i="20"/>
  <c r="M4" i="20"/>
  <c r="L4" i="20"/>
  <c r="K4" i="20"/>
  <c r="J4" i="20"/>
  <c r="I4" i="20"/>
  <c r="H4" i="20"/>
  <c r="G4" i="20"/>
  <c r="F4" i="20"/>
  <c r="E4" i="20"/>
  <c r="D4" i="20"/>
  <c r="C4" i="20"/>
  <c r="B4" i="20"/>
  <c r="BM3" i="20"/>
  <c r="BL3" i="20"/>
  <c r="BK3" i="20"/>
  <c r="BJ3" i="20"/>
  <c r="BI3" i="20"/>
  <c r="BI27" i="20" s="1"/>
  <c r="BH3" i="20"/>
  <c r="BH27" i="20" s="1"/>
  <c r="BG3" i="20"/>
  <c r="BF3" i="20"/>
  <c r="BE3" i="20"/>
  <c r="BD3" i="20"/>
  <c r="BD27" i="20" s="1"/>
  <c r="BC3" i="20"/>
  <c r="BB3" i="20"/>
  <c r="BA3" i="20"/>
  <c r="AZ3" i="20"/>
  <c r="AY3" i="20"/>
  <c r="AX3" i="20"/>
  <c r="AW3" i="20"/>
  <c r="AW27" i="20" s="1"/>
  <c r="AV3" i="20"/>
  <c r="AV27" i="20" s="1"/>
  <c r="AU3" i="20"/>
  <c r="AT3" i="20"/>
  <c r="AT27" i="20" s="1"/>
  <c r="AS3" i="20"/>
  <c r="AR3" i="20"/>
  <c r="AQ3" i="20"/>
  <c r="AP3" i="20"/>
  <c r="AO3" i="20"/>
  <c r="AN3" i="20"/>
  <c r="AM3" i="20"/>
  <c r="AM27" i="20" s="1"/>
  <c r="AL3" i="20"/>
  <c r="AL27" i="20" s="1"/>
  <c r="AK3" i="20"/>
  <c r="AJ3" i="20"/>
  <c r="AJ27" i="20" s="1"/>
  <c r="AI3" i="20"/>
  <c r="AH3" i="20"/>
  <c r="AG3" i="20"/>
  <c r="AF3" i="20"/>
  <c r="AE3" i="20"/>
  <c r="AE27" i="20" s="1"/>
  <c r="AD3" i="20"/>
  <c r="AD27" i="20" s="1"/>
  <c r="AC3" i="20"/>
  <c r="AB3" i="20"/>
  <c r="AB27" i="20" s="1"/>
  <c r="AA3" i="20"/>
  <c r="Z3" i="20"/>
  <c r="Y3" i="20"/>
  <c r="X3" i="20"/>
  <c r="W3" i="20"/>
  <c r="W27" i="20" s="1"/>
  <c r="V3" i="20"/>
  <c r="V27" i="20" s="1"/>
  <c r="U3" i="20"/>
  <c r="T3" i="20"/>
  <c r="T27" i="20" s="1"/>
  <c r="S3" i="20"/>
  <c r="R3" i="20"/>
  <c r="Q3" i="20"/>
  <c r="P3" i="20"/>
  <c r="O3" i="20"/>
  <c r="O27" i="20" s="1"/>
  <c r="N3" i="20"/>
  <c r="N27" i="20" s="1"/>
  <c r="M3" i="20"/>
  <c r="L3" i="20"/>
  <c r="L27" i="20" s="1"/>
  <c r="K3" i="20"/>
  <c r="J3" i="20"/>
  <c r="I3" i="20"/>
  <c r="H3" i="20"/>
  <c r="G3" i="20"/>
  <c r="G27" i="20" s="1"/>
  <c r="F3" i="20"/>
  <c r="F27" i="20" s="1"/>
  <c r="E3" i="20"/>
  <c r="D3" i="20"/>
  <c r="D27" i="20" s="1"/>
  <c r="C3" i="20"/>
  <c r="B3" i="20"/>
  <c r="BM2" i="20"/>
  <c r="BM26" i="20" s="1"/>
  <c r="BL2" i="20"/>
  <c r="BK2" i="20"/>
  <c r="BK26" i="20" s="1"/>
  <c r="BJ2" i="20"/>
  <c r="BJ26" i="20" s="1"/>
  <c r="BI2" i="20"/>
  <c r="BH2" i="20"/>
  <c r="BH26" i="20" s="1"/>
  <c r="BG2" i="20"/>
  <c r="BF2" i="20"/>
  <c r="BE2" i="20"/>
  <c r="BD2" i="20"/>
  <c r="BC2" i="20"/>
  <c r="BB2" i="20"/>
  <c r="BB26" i="20" s="1"/>
  <c r="BA2" i="20"/>
  <c r="AZ2" i="20"/>
  <c r="AZ26" i="20" s="1"/>
  <c r="AY2" i="20"/>
  <c r="AX2" i="20"/>
  <c r="AW2" i="20"/>
  <c r="AV2" i="20"/>
  <c r="AU2" i="20"/>
  <c r="AU26" i="20" s="1"/>
  <c r="AT2" i="20"/>
  <c r="AT26" i="20" s="1"/>
  <c r="AS2" i="20"/>
  <c r="AR2" i="20"/>
  <c r="AR26" i="20" s="1"/>
  <c r="AQ2" i="20"/>
  <c r="AP2" i="20"/>
  <c r="AO2" i="20"/>
  <c r="AN2" i="20"/>
  <c r="AM2" i="20"/>
  <c r="AM26" i="20" s="1"/>
  <c r="AL2" i="20"/>
  <c r="AL26" i="20" s="1"/>
  <c r="AK2" i="20"/>
  <c r="AJ2" i="20"/>
  <c r="AJ26" i="20" s="1"/>
  <c r="AI2" i="20"/>
  <c r="AH2" i="20"/>
  <c r="AG2" i="20"/>
  <c r="AF2" i="20"/>
  <c r="AE2" i="20"/>
  <c r="AE26" i="20" s="1"/>
  <c r="AD2" i="20"/>
  <c r="AD26" i="20" s="1"/>
  <c r="AC2" i="20"/>
  <c r="AB2" i="20"/>
  <c r="AB26" i="20" s="1"/>
  <c r="AA2" i="20"/>
  <c r="Z2" i="20"/>
  <c r="Y2" i="20"/>
  <c r="X2" i="20"/>
  <c r="W2" i="20"/>
  <c r="W26" i="20" s="1"/>
  <c r="V2" i="20"/>
  <c r="V26" i="20" s="1"/>
  <c r="U2" i="20"/>
  <c r="T2" i="20"/>
  <c r="T26" i="20" s="1"/>
  <c r="S2" i="20"/>
  <c r="R2" i="20"/>
  <c r="Q2" i="20"/>
  <c r="P2" i="20"/>
  <c r="O2" i="20"/>
  <c r="O26" i="20" s="1"/>
  <c r="N2" i="20"/>
  <c r="N26" i="20" s="1"/>
  <c r="M2" i="20"/>
  <c r="L2" i="20"/>
  <c r="L26" i="20" s="1"/>
  <c r="K2" i="20"/>
  <c r="J2" i="20"/>
  <c r="I2" i="20"/>
  <c r="H2" i="20"/>
  <c r="G2" i="20"/>
  <c r="G26" i="20" s="1"/>
  <c r="F2" i="20"/>
  <c r="F26" i="20" s="1"/>
  <c r="E2" i="20"/>
  <c r="D2" i="20"/>
  <c r="D26" i="20" s="1"/>
  <c r="C2" i="20"/>
  <c r="B2" i="20"/>
  <c r="L12" i="20" l="1"/>
  <c r="BC63" i="20"/>
  <c r="U26" i="20"/>
  <c r="U8" i="20"/>
  <c r="U31" i="20" s="1"/>
  <c r="E27" i="20"/>
  <c r="AC27" i="20"/>
  <c r="L11" i="20"/>
  <c r="N51" i="20"/>
  <c r="N52" i="20" s="1"/>
  <c r="N56" i="20" s="1"/>
  <c r="N59" i="20"/>
  <c r="AT59" i="20"/>
  <c r="AT51" i="20"/>
  <c r="AT52" i="20" s="1"/>
  <c r="AT56" i="20" s="1"/>
  <c r="C26" i="20"/>
  <c r="C8" i="20"/>
  <c r="C31" i="20" s="1"/>
  <c r="K26" i="20"/>
  <c r="K8" i="20"/>
  <c r="K31" i="20" s="1"/>
  <c r="S26" i="20"/>
  <c r="S8" i="20"/>
  <c r="S31" i="20" s="1"/>
  <c r="AA26" i="20"/>
  <c r="AA8" i="20"/>
  <c r="AA31" i="20" s="1"/>
  <c r="AI26" i="20"/>
  <c r="AI8" i="20"/>
  <c r="AI31" i="20" s="1"/>
  <c r="AQ26" i="20"/>
  <c r="AQ8" i="20"/>
  <c r="AQ31" i="20" s="1"/>
  <c r="AQ36" i="20" s="1"/>
  <c r="AY26" i="20"/>
  <c r="AY8" i="20"/>
  <c r="AY31" i="20" s="1"/>
  <c r="BG26" i="20"/>
  <c r="BG8" i="20"/>
  <c r="BG31" i="20" s="1"/>
  <c r="C27" i="20"/>
  <c r="K12" i="20"/>
  <c r="K27" i="20"/>
  <c r="S27" i="20"/>
  <c r="S12" i="20"/>
  <c r="AA27" i="20"/>
  <c r="AI27" i="20"/>
  <c r="AQ27" i="20"/>
  <c r="AY27" i="20"/>
  <c r="BG27" i="20"/>
  <c r="K13" i="20"/>
  <c r="S13" i="20"/>
  <c r="AQ61" i="20"/>
  <c r="K63" i="20"/>
  <c r="K38" i="20"/>
  <c r="F8" i="20"/>
  <c r="F31" i="20" s="1"/>
  <c r="F34" i="20" s="1"/>
  <c r="AB8" i="20"/>
  <c r="AB31" i="20" s="1"/>
  <c r="AB38" i="20" s="1"/>
  <c r="AU8" i="20"/>
  <c r="AU31" i="20" s="1"/>
  <c r="F11" i="20"/>
  <c r="AB11" i="20"/>
  <c r="AU11" i="20"/>
  <c r="F12" i="20"/>
  <c r="AB12" i="20"/>
  <c r="BI26" i="20"/>
  <c r="BI8" i="20"/>
  <c r="D59" i="20"/>
  <c r="D51" i="20"/>
  <c r="D52" i="20" s="1"/>
  <c r="D56" i="20" s="1"/>
  <c r="L59" i="20"/>
  <c r="L51" i="20"/>
  <c r="L52" i="20" s="1"/>
  <c r="L56" i="20" s="1"/>
  <c r="L34" i="20"/>
  <c r="T59" i="20"/>
  <c r="T51" i="20"/>
  <c r="T52" i="20" s="1"/>
  <c r="T56" i="20" s="1"/>
  <c r="AB59" i="20"/>
  <c r="AB51" i="20"/>
  <c r="AB52" i="20" s="1"/>
  <c r="AB56" i="20" s="1"/>
  <c r="AB34" i="20"/>
  <c r="AJ59" i="20"/>
  <c r="AJ51" i="20"/>
  <c r="AJ52" i="20" s="1"/>
  <c r="AJ56" i="20" s="1"/>
  <c r="AJ34" i="20"/>
  <c r="AR59" i="20"/>
  <c r="AR51" i="20"/>
  <c r="AR52" i="20" s="1"/>
  <c r="AR56" i="20" s="1"/>
  <c r="AR41" i="20"/>
  <c r="AZ59" i="20"/>
  <c r="AZ51" i="20"/>
  <c r="AZ52" i="20" s="1"/>
  <c r="AZ56" i="20" s="1"/>
  <c r="BH59" i="20"/>
  <c r="BH51" i="20"/>
  <c r="BH52" i="20" s="1"/>
  <c r="BH56" i="20" s="1"/>
  <c r="D60" i="20"/>
  <c r="L60" i="20"/>
  <c r="L35" i="20"/>
  <c r="T60" i="20"/>
  <c r="AB60" i="20"/>
  <c r="AB35" i="20"/>
  <c r="AJ60" i="20"/>
  <c r="AR27" i="20"/>
  <c r="AZ27" i="20"/>
  <c r="BH60" i="20"/>
  <c r="L13" i="20"/>
  <c r="AZ13" i="20"/>
  <c r="D47" i="20"/>
  <c r="D49" i="20" s="1"/>
  <c r="D28" i="20"/>
  <c r="L47" i="20"/>
  <c r="L49" i="20" s="1"/>
  <c r="L28" i="20"/>
  <c r="L14" i="20"/>
  <c r="T47" i="20"/>
  <c r="T49" i="20" s="1"/>
  <c r="T28" i="20"/>
  <c r="AB47" i="20"/>
  <c r="AB49" i="20" s="1"/>
  <c r="AB28" i="20"/>
  <c r="AJ47" i="20"/>
  <c r="AJ49" i="20" s="1"/>
  <c r="AJ28" i="20"/>
  <c r="AR47" i="20"/>
  <c r="AR49" i="20" s="1"/>
  <c r="AR28" i="20"/>
  <c r="AZ47" i="20"/>
  <c r="AZ49" i="20" s="1"/>
  <c r="AZ28" i="20"/>
  <c r="AZ14" i="20"/>
  <c r="AZ22" i="20" s="1"/>
  <c r="BH47" i="20"/>
  <c r="BH49" i="20" s="1"/>
  <c r="BH28" i="20"/>
  <c r="D62" i="20"/>
  <c r="L29" i="20"/>
  <c r="L15" i="20"/>
  <c r="T29" i="20"/>
  <c r="AB62" i="20"/>
  <c r="AB37" i="20"/>
  <c r="AJ62" i="20"/>
  <c r="AR29" i="20"/>
  <c r="AZ29" i="20"/>
  <c r="BH62" i="20"/>
  <c r="D63" i="20"/>
  <c r="L30" i="20"/>
  <c r="L16" i="20"/>
  <c r="T30" i="20"/>
  <c r="AB63" i="20"/>
  <c r="AJ63" i="20"/>
  <c r="AR30" i="20"/>
  <c r="AZ30" i="20"/>
  <c r="BH63" i="20"/>
  <c r="G8" i="20"/>
  <c r="G13" i="20" s="1"/>
  <c r="G21" i="20" s="1"/>
  <c r="AD8" i="20"/>
  <c r="AD31" i="20" s="1"/>
  <c r="AD35" i="20" s="1"/>
  <c r="AZ8" i="20"/>
  <c r="AZ31" i="20" s="1"/>
  <c r="AZ34" i="20" s="1"/>
  <c r="G11" i="20"/>
  <c r="AD11" i="20"/>
  <c r="AZ11" i="20"/>
  <c r="BC26" i="20"/>
  <c r="BA26" i="20"/>
  <c r="BA8" i="20"/>
  <c r="BA31" i="20" s="1"/>
  <c r="BA37" i="20" s="1"/>
  <c r="AK27" i="20"/>
  <c r="BA13" i="20"/>
  <c r="BB11" i="20"/>
  <c r="AL51" i="20"/>
  <c r="AL52" i="20" s="1"/>
  <c r="AL56" i="20" s="1"/>
  <c r="AL59" i="20"/>
  <c r="F60" i="20"/>
  <c r="F35" i="20"/>
  <c r="N60" i="20"/>
  <c r="N35" i="20"/>
  <c r="V60" i="20"/>
  <c r="AD60" i="20"/>
  <c r="AL60" i="20"/>
  <c r="AT60" i="20"/>
  <c r="BB27" i="20"/>
  <c r="BB12" i="20"/>
  <c r="BJ27" i="20"/>
  <c r="BB13" i="20"/>
  <c r="F47" i="20"/>
  <c r="F49" i="20" s="1"/>
  <c r="F28" i="20"/>
  <c r="N47" i="20"/>
  <c r="N49" i="20" s="1"/>
  <c r="N28" i="20"/>
  <c r="V47" i="20"/>
  <c r="V49" i="20" s="1"/>
  <c r="V28" i="20"/>
  <c r="AD47" i="20"/>
  <c r="AD49" i="20" s="1"/>
  <c r="AD28" i="20"/>
  <c r="AL47" i="20"/>
  <c r="AL49" i="20" s="1"/>
  <c r="AL28" i="20"/>
  <c r="AT47" i="20"/>
  <c r="AT49" i="20" s="1"/>
  <c r="AT28" i="20"/>
  <c r="BB47" i="20"/>
  <c r="BB49" i="20" s="1"/>
  <c r="BB28" i="20"/>
  <c r="BB14" i="20"/>
  <c r="BJ47" i="20"/>
  <c r="BJ49" i="20" s="1"/>
  <c r="BJ28" i="20"/>
  <c r="F37" i="20"/>
  <c r="N62" i="20"/>
  <c r="V29" i="20"/>
  <c r="AD29" i="20"/>
  <c r="AL62" i="20"/>
  <c r="AT62" i="20"/>
  <c r="BB29" i="20"/>
  <c r="BB15" i="20"/>
  <c r="BJ29" i="20"/>
  <c r="F38" i="20"/>
  <c r="F63" i="20"/>
  <c r="N63" i="20"/>
  <c r="V30" i="20"/>
  <c r="AD30" i="20"/>
  <c r="AD16" i="20"/>
  <c r="AL63" i="20"/>
  <c r="AT63" i="20"/>
  <c r="BB30" i="20"/>
  <c r="BB16" i="20"/>
  <c r="BJ30" i="20"/>
  <c r="N8" i="20"/>
  <c r="N31" i="20" s="1"/>
  <c r="N37" i="20" s="1"/>
  <c r="AJ8" i="20"/>
  <c r="AJ31" i="20" s="1"/>
  <c r="AJ35" i="20" s="1"/>
  <c r="BC8" i="20"/>
  <c r="BC31" i="20" s="1"/>
  <c r="BC38" i="20" s="1"/>
  <c r="N11" i="20"/>
  <c r="N12" i="20"/>
  <c r="AJ12" i="20"/>
  <c r="N15" i="20"/>
  <c r="F16" i="20"/>
  <c r="K61" i="20"/>
  <c r="K36" i="20"/>
  <c r="N34" i="20"/>
  <c r="AC26" i="20"/>
  <c r="AC8" i="20"/>
  <c r="AC11" i="20" s="1"/>
  <c r="BA27" i="20"/>
  <c r="BM63" i="20"/>
  <c r="BB59" i="20"/>
  <c r="BB51" i="20"/>
  <c r="BB52" i="20" s="1"/>
  <c r="BB56" i="20" s="1"/>
  <c r="BB34" i="20"/>
  <c r="AE59" i="20"/>
  <c r="AE51" i="20"/>
  <c r="AE52" i="20" s="1"/>
  <c r="AE56" i="20" s="1"/>
  <c r="AE34" i="20"/>
  <c r="BK59" i="20"/>
  <c r="BK51" i="20"/>
  <c r="BK52" i="20" s="1"/>
  <c r="BK56" i="20" s="1"/>
  <c r="BK34" i="20"/>
  <c r="W60" i="20"/>
  <c r="AE60" i="20"/>
  <c r="AE35" i="20"/>
  <c r="AM60" i="20"/>
  <c r="AU27" i="20"/>
  <c r="BC27" i="20"/>
  <c r="BK27" i="20"/>
  <c r="AE13" i="20"/>
  <c r="BC13" i="20"/>
  <c r="G47" i="20"/>
  <c r="G49" i="20" s="1"/>
  <c r="G28" i="20"/>
  <c r="O47" i="20"/>
  <c r="O49" i="20" s="1"/>
  <c r="O28" i="20"/>
  <c r="W47" i="20"/>
  <c r="W49" i="20" s="1"/>
  <c r="AE47" i="20"/>
  <c r="AE49" i="20" s="1"/>
  <c r="AE28" i="20"/>
  <c r="AE14" i="20"/>
  <c r="AM47" i="20"/>
  <c r="AM49" i="20" s="1"/>
  <c r="AM28" i="20"/>
  <c r="AU47" i="20"/>
  <c r="AU49" i="20" s="1"/>
  <c r="AU28" i="20"/>
  <c r="BC47" i="20"/>
  <c r="BC49" i="20" s="1"/>
  <c r="BC14" i="20"/>
  <c r="BC28" i="20"/>
  <c r="BK47" i="20"/>
  <c r="BK49" i="20" s="1"/>
  <c r="BK28" i="20"/>
  <c r="G62" i="20"/>
  <c r="O29" i="20"/>
  <c r="O15" i="20"/>
  <c r="W29" i="20"/>
  <c r="AE29" i="20"/>
  <c r="AE15" i="20"/>
  <c r="AM62" i="20"/>
  <c r="AU29" i="20"/>
  <c r="BC29" i="20"/>
  <c r="BK29" i="20"/>
  <c r="G63" i="20"/>
  <c r="O30" i="20"/>
  <c r="O16" i="20"/>
  <c r="W30" i="20"/>
  <c r="AE30" i="20"/>
  <c r="AE16" i="20"/>
  <c r="AM63" i="20"/>
  <c r="AU30" i="20"/>
  <c r="AU16" i="20"/>
  <c r="BC16" i="20"/>
  <c r="BK30" i="20"/>
  <c r="O8" i="20"/>
  <c r="O31" i="20" s="1"/>
  <c r="AL8" i="20"/>
  <c r="AL12" i="20" s="1"/>
  <c r="BH8" i="20"/>
  <c r="BH13" i="20" s="1"/>
  <c r="BH21" i="20" s="1"/>
  <c r="W28" i="20"/>
  <c r="E26" i="20"/>
  <c r="E8" i="20"/>
  <c r="E31" i="20" s="1"/>
  <c r="AS26" i="20"/>
  <c r="AS8" i="20"/>
  <c r="AS31" i="20" s="1"/>
  <c r="AS37" i="20" s="1"/>
  <c r="U27" i="20"/>
  <c r="U12" i="20"/>
  <c r="E13" i="20"/>
  <c r="AE11" i="20"/>
  <c r="F51" i="20"/>
  <c r="F52" i="20" s="1"/>
  <c r="F56" i="20" s="1"/>
  <c r="F59" i="20"/>
  <c r="BJ59" i="20"/>
  <c r="BJ51" i="20"/>
  <c r="BJ52" i="20" s="1"/>
  <c r="BJ56" i="20" s="1"/>
  <c r="O59" i="20"/>
  <c r="O51" i="20"/>
  <c r="O52" i="20" s="1"/>
  <c r="O56" i="20" s="1"/>
  <c r="O34" i="20"/>
  <c r="AU59" i="20"/>
  <c r="AU51" i="20"/>
  <c r="AU52" i="20" s="1"/>
  <c r="AU56" i="20" s="1"/>
  <c r="AU34" i="20"/>
  <c r="G60" i="20"/>
  <c r="P26" i="20"/>
  <c r="P8" i="20"/>
  <c r="P12" i="20" s="1"/>
  <c r="X26" i="20"/>
  <c r="X8" i="20"/>
  <c r="AF26" i="20"/>
  <c r="AF8" i="20"/>
  <c r="AF31" i="20" s="1"/>
  <c r="AF37" i="20" s="1"/>
  <c r="AN26" i="20"/>
  <c r="AN8" i="20"/>
  <c r="AN31" i="20" s="1"/>
  <c r="AV26" i="20"/>
  <c r="AV8" i="20"/>
  <c r="AV11" i="20" s="1"/>
  <c r="BD26" i="20"/>
  <c r="BD8" i="20"/>
  <c r="BD11" i="20" s="1"/>
  <c r="BL26" i="20"/>
  <c r="BL8" i="20"/>
  <c r="BL31" i="20" s="1"/>
  <c r="BL37" i="20" s="1"/>
  <c r="H27" i="20"/>
  <c r="P27" i="20"/>
  <c r="X27" i="20"/>
  <c r="X12" i="20"/>
  <c r="AF27" i="20"/>
  <c r="AN27" i="20"/>
  <c r="AV60" i="20"/>
  <c r="BD60" i="20"/>
  <c r="BL27" i="20"/>
  <c r="T8" i="20"/>
  <c r="T31" i="20" s="1"/>
  <c r="T34" i="20" s="1"/>
  <c r="AM8" i="20"/>
  <c r="AM31" i="20" s="1"/>
  <c r="AM37" i="20" s="1"/>
  <c r="BJ8" i="20"/>
  <c r="BJ31" i="20" s="1"/>
  <c r="BJ34" i="20" s="1"/>
  <c r="AB14" i="20"/>
  <c r="N16" i="20"/>
  <c r="N24" i="20" s="1"/>
  <c r="AK26" i="20"/>
  <c r="AK8" i="20"/>
  <c r="AK31" i="20" s="1"/>
  <c r="AK37" i="20" s="1"/>
  <c r="AS27" i="20"/>
  <c r="AE12" i="20"/>
  <c r="AD51" i="20"/>
  <c r="AD52" i="20" s="1"/>
  <c r="AD56" i="20" s="1"/>
  <c r="AD59" i="20"/>
  <c r="G59" i="20"/>
  <c r="G51" i="20"/>
  <c r="G52" i="20" s="1"/>
  <c r="G56" i="20" s="1"/>
  <c r="AM59" i="20"/>
  <c r="AM51" i="20"/>
  <c r="AM52" i="20" s="1"/>
  <c r="AM56" i="20" s="1"/>
  <c r="O60" i="20"/>
  <c r="O35" i="20"/>
  <c r="I26" i="20"/>
  <c r="I8" i="20"/>
  <c r="I31" i="20" s="1"/>
  <c r="I37" i="20" s="1"/>
  <c r="Y26" i="20"/>
  <c r="Y11" i="20"/>
  <c r="Y8" i="20"/>
  <c r="Y31" i="20" s="1"/>
  <c r="AG26" i="20"/>
  <c r="AG8" i="20"/>
  <c r="AG31" i="20" s="1"/>
  <c r="AO26" i="20"/>
  <c r="AO8" i="20"/>
  <c r="AO31" i="20" s="1"/>
  <c r="AO38" i="20" s="1"/>
  <c r="AW26" i="20"/>
  <c r="AW8" i="20"/>
  <c r="AW12" i="20" s="1"/>
  <c r="BE26" i="20"/>
  <c r="BE8" i="20"/>
  <c r="BE31" i="20" s="1"/>
  <c r="BE38" i="20" s="1"/>
  <c r="BM8" i="20"/>
  <c r="BM31" i="20" s="1"/>
  <c r="BM38" i="20" s="1"/>
  <c r="I27" i="20"/>
  <c r="Q27" i="20"/>
  <c r="Y27" i="20"/>
  <c r="AG27" i="20"/>
  <c r="AG12" i="20"/>
  <c r="AO27" i="20"/>
  <c r="AW60" i="20"/>
  <c r="BE27" i="20"/>
  <c r="BM27" i="20"/>
  <c r="Y13" i="20"/>
  <c r="AG13" i="20"/>
  <c r="AO13" i="20"/>
  <c r="BM13" i="20"/>
  <c r="V8" i="20"/>
  <c r="V31" i="20" s="1"/>
  <c r="V35" i="20" s="1"/>
  <c r="AR8" i="20"/>
  <c r="AR31" i="20" s="1"/>
  <c r="AR34" i="20" s="1"/>
  <c r="BK8" i="20"/>
  <c r="BK31" i="20" s="1"/>
  <c r="V11" i="20"/>
  <c r="BK11" i="20"/>
  <c r="V12" i="20"/>
  <c r="BH14" i="20"/>
  <c r="BH22" i="20" s="1"/>
  <c r="AG62" i="20"/>
  <c r="AG37" i="20"/>
  <c r="M26" i="20"/>
  <c r="M8" i="20"/>
  <c r="M31" i="20" s="1"/>
  <c r="M38" i="20" s="1"/>
  <c r="M27" i="20"/>
  <c r="BM59" i="20"/>
  <c r="BM51" i="20"/>
  <c r="BM52" i="20" s="1"/>
  <c r="BM56" i="20" s="1"/>
  <c r="V59" i="20"/>
  <c r="V51" i="20"/>
  <c r="V52" i="20" s="1"/>
  <c r="V56" i="20" s="1"/>
  <c r="V34" i="20"/>
  <c r="W59" i="20"/>
  <c r="W51" i="20"/>
  <c r="W52" i="20" s="1"/>
  <c r="W56" i="20" s="1"/>
  <c r="H26" i="20"/>
  <c r="H8" i="20"/>
  <c r="H31" i="20" s="1"/>
  <c r="H38" i="20" s="1"/>
  <c r="Q26" i="20"/>
  <c r="Q8" i="20"/>
  <c r="Q13" i="20" s="1"/>
  <c r="Q21" i="20" s="1"/>
  <c r="B26" i="20"/>
  <c r="B8" i="20"/>
  <c r="B31" i="20" s="1"/>
  <c r="J26" i="20"/>
  <c r="J8" i="20"/>
  <c r="J31" i="20" s="1"/>
  <c r="R26" i="20"/>
  <c r="R8" i="20"/>
  <c r="R31" i="20" s="1"/>
  <c r="Z26" i="20"/>
  <c r="Z8" i="20"/>
  <c r="Z31" i="20" s="1"/>
  <c r="AH26" i="20"/>
  <c r="AH8" i="20"/>
  <c r="AH31" i="20" s="1"/>
  <c r="AP26" i="20"/>
  <c r="AP8" i="20"/>
  <c r="AP31" i="20" s="1"/>
  <c r="AX26" i="20"/>
  <c r="AX11" i="20"/>
  <c r="AX8" i="20"/>
  <c r="AX31" i="20" s="1"/>
  <c r="BF26" i="20"/>
  <c r="BF8" i="20"/>
  <c r="BF31" i="20" s="1"/>
  <c r="B27" i="20"/>
  <c r="J27" i="20"/>
  <c r="R27" i="20"/>
  <c r="R12" i="20"/>
  <c r="Z27" i="20"/>
  <c r="AH27" i="20"/>
  <c r="AP27" i="20"/>
  <c r="AX27" i="20"/>
  <c r="AX12" i="20"/>
  <c r="BF12" i="20"/>
  <c r="BF27" i="20"/>
  <c r="B13" i="20"/>
  <c r="D8" i="20"/>
  <c r="D13" i="20" s="1"/>
  <c r="D21" i="20" s="1"/>
  <c r="W8" i="20"/>
  <c r="W31" i="20" s="1"/>
  <c r="W35" i="20" s="1"/>
  <c r="AT8" i="20"/>
  <c r="AT13" i="20" s="1"/>
  <c r="AT21" i="20" s="1"/>
  <c r="D12" i="20"/>
  <c r="AV12" i="20"/>
  <c r="F14" i="20"/>
  <c r="F22" i="20" s="1"/>
  <c r="AJ14" i="20"/>
  <c r="AJ22" i="20" s="1"/>
  <c r="AB15" i="20"/>
  <c r="AQ62" i="20"/>
  <c r="AQ37" i="20"/>
  <c r="F62" i="20"/>
  <c r="H47" i="20"/>
  <c r="H49" i="20" s="1"/>
  <c r="H28" i="20"/>
  <c r="P47" i="20"/>
  <c r="P49" i="20" s="1"/>
  <c r="P28" i="20"/>
  <c r="X47" i="20"/>
  <c r="X49" i="20" s="1"/>
  <c r="X28" i="20"/>
  <c r="AF47" i="20"/>
  <c r="AF49" i="20" s="1"/>
  <c r="AF28" i="20"/>
  <c r="AN47" i="20"/>
  <c r="AN49" i="20" s="1"/>
  <c r="AN28" i="20"/>
  <c r="AV47" i="20"/>
  <c r="AV49" i="20" s="1"/>
  <c r="AV28" i="20"/>
  <c r="BD47" i="20"/>
  <c r="BD49" i="20" s="1"/>
  <c r="BD28" i="20"/>
  <c r="BL47" i="20"/>
  <c r="BL49" i="20" s="1"/>
  <c r="BL28" i="20"/>
  <c r="H62" i="20"/>
  <c r="H37" i="20"/>
  <c r="P62" i="20"/>
  <c r="X62" i="20"/>
  <c r="AF62" i="20"/>
  <c r="AN62" i="20"/>
  <c r="AN37" i="20"/>
  <c r="AV62" i="20"/>
  <c r="BD62" i="20"/>
  <c r="BL62" i="20"/>
  <c r="H63" i="20"/>
  <c r="P63" i="20"/>
  <c r="X63" i="20"/>
  <c r="AF63" i="20"/>
  <c r="AN63" i="20"/>
  <c r="AN38" i="20"/>
  <c r="AV63" i="20"/>
  <c r="BD63" i="20"/>
  <c r="BL63" i="20"/>
  <c r="AN14" i="20"/>
  <c r="AN15" i="20"/>
  <c r="AN16" i="20"/>
  <c r="AG28" i="20"/>
  <c r="I47" i="20"/>
  <c r="I49" i="20" s="1"/>
  <c r="I28" i="20"/>
  <c r="Q47" i="20"/>
  <c r="Q49" i="20" s="1"/>
  <c r="Q28" i="20"/>
  <c r="Y47" i="20"/>
  <c r="Y49" i="20" s="1"/>
  <c r="Y28" i="20"/>
  <c r="AO47" i="20"/>
  <c r="AO49" i="20" s="1"/>
  <c r="AO28" i="20"/>
  <c r="AW47" i="20"/>
  <c r="AW49" i="20" s="1"/>
  <c r="AW28" i="20"/>
  <c r="BE47" i="20"/>
  <c r="BE49" i="20" s="1"/>
  <c r="BE28" i="20"/>
  <c r="I62" i="20"/>
  <c r="Q62" i="20"/>
  <c r="Y62" i="20"/>
  <c r="Y37" i="20"/>
  <c r="AO62" i="20"/>
  <c r="AO37" i="20"/>
  <c r="BE62" i="20"/>
  <c r="BE37" i="20"/>
  <c r="I63" i="20"/>
  <c r="Q63" i="20"/>
  <c r="Y63" i="20"/>
  <c r="Y38" i="20"/>
  <c r="AO63" i="20"/>
  <c r="AW63" i="20"/>
  <c r="BE63" i="20"/>
  <c r="AO14" i="20"/>
  <c r="AO22" i="20" s="1"/>
  <c r="U15" i="20"/>
  <c r="AO15" i="20"/>
  <c r="AO23" i="20" s="1"/>
  <c r="BA15" i="20"/>
  <c r="U16" i="20"/>
  <c r="AO16" i="20"/>
  <c r="BA16" i="20"/>
  <c r="BA24" i="20" s="1"/>
  <c r="BM29" i="20"/>
  <c r="AP13" i="20"/>
  <c r="AP21" i="20" s="1"/>
  <c r="B47" i="20"/>
  <c r="B49" i="20" s="1"/>
  <c r="B14" i="20"/>
  <c r="B28" i="20"/>
  <c r="J47" i="20"/>
  <c r="J49" i="20" s="1"/>
  <c r="J28" i="20"/>
  <c r="R47" i="20"/>
  <c r="R49" i="20" s="1"/>
  <c r="R28" i="20"/>
  <c r="R14" i="20"/>
  <c r="R22" i="20" s="1"/>
  <c r="Z47" i="20"/>
  <c r="Z49" i="20" s="1"/>
  <c r="Z14" i="20"/>
  <c r="Z22" i="20" s="1"/>
  <c r="Z28" i="20"/>
  <c r="AH47" i="20"/>
  <c r="AH49" i="20" s="1"/>
  <c r="AH14" i="20"/>
  <c r="AH22" i="20" s="1"/>
  <c r="AH28" i="20"/>
  <c r="AP47" i="20"/>
  <c r="AP49" i="20" s="1"/>
  <c r="AP28" i="20"/>
  <c r="AX47" i="20"/>
  <c r="AX49" i="20" s="1"/>
  <c r="AX28" i="20"/>
  <c r="AX14" i="20"/>
  <c r="BF47" i="20"/>
  <c r="BF49" i="20" s="1"/>
  <c r="BF14" i="20"/>
  <c r="BF28" i="20"/>
  <c r="B15" i="20"/>
  <c r="B29" i="20"/>
  <c r="J15" i="20"/>
  <c r="J23" i="20" s="1"/>
  <c r="J29" i="20"/>
  <c r="R29" i="20"/>
  <c r="R15" i="20"/>
  <c r="R23" i="20" s="1"/>
  <c r="Z29" i="20"/>
  <c r="AH15" i="20"/>
  <c r="AH23" i="20" s="1"/>
  <c r="AH29" i="20"/>
  <c r="AP29" i="20"/>
  <c r="AX29" i="20"/>
  <c r="AX15" i="20"/>
  <c r="BF15" i="20"/>
  <c r="BF29" i="20"/>
  <c r="B16" i="20"/>
  <c r="B30" i="20"/>
  <c r="J16" i="20"/>
  <c r="J24" i="20" s="1"/>
  <c r="J30" i="20"/>
  <c r="R30" i="20"/>
  <c r="R16" i="20"/>
  <c r="R24" i="20" s="1"/>
  <c r="Z30" i="20"/>
  <c r="AH16" i="20"/>
  <c r="AH24" i="20" s="1"/>
  <c r="AH30" i="20"/>
  <c r="AP30" i="20"/>
  <c r="AX30" i="20"/>
  <c r="AX16" i="20"/>
  <c r="BF16" i="20"/>
  <c r="BF30" i="20"/>
  <c r="AA13" i="20"/>
  <c r="AI13" i="20"/>
  <c r="AI21" i="20" s="1"/>
  <c r="AQ13" i="20"/>
  <c r="AY13" i="20"/>
  <c r="AY21" i="20" s="1"/>
  <c r="BG13" i="20"/>
  <c r="C47" i="20"/>
  <c r="C49" i="20" s="1"/>
  <c r="C28" i="20"/>
  <c r="K47" i="20"/>
  <c r="K49" i="20" s="1"/>
  <c r="K14" i="20"/>
  <c r="K22" i="20" s="1"/>
  <c r="S47" i="20"/>
  <c r="S49" i="20" s="1"/>
  <c r="S14" i="20"/>
  <c r="S22" i="20" s="1"/>
  <c r="S28" i="20"/>
  <c r="AA47" i="20"/>
  <c r="AA49" i="20" s="1"/>
  <c r="AA14" i="20"/>
  <c r="AA22" i="20" s="1"/>
  <c r="AA28" i="20"/>
  <c r="AI14" i="20"/>
  <c r="AI22" i="20" s="1"/>
  <c r="AI28" i="20"/>
  <c r="AI47" i="20"/>
  <c r="AI49" i="20" s="1"/>
  <c r="AQ47" i="20"/>
  <c r="AQ49" i="20" s="1"/>
  <c r="AQ14" i="20"/>
  <c r="AQ22" i="20" s="1"/>
  <c r="AY47" i="20"/>
  <c r="AY49" i="20" s="1"/>
  <c r="AY28" i="20"/>
  <c r="BG47" i="20"/>
  <c r="BG49" i="20" s="1"/>
  <c r="BG28" i="20"/>
  <c r="C29" i="20"/>
  <c r="K15" i="20"/>
  <c r="S15" i="20"/>
  <c r="S23" i="20" s="1"/>
  <c r="S29" i="20"/>
  <c r="AA15" i="20"/>
  <c r="AA29" i="20"/>
  <c r="AI15" i="20"/>
  <c r="AI29" i="20"/>
  <c r="AQ15" i="20"/>
  <c r="AY29" i="20"/>
  <c r="BG29" i="20"/>
  <c r="C30" i="20"/>
  <c r="K16" i="20"/>
  <c r="S16" i="20"/>
  <c r="S30" i="20"/>
  <c r="AA16" i="20"/>
  <c r="AA24" i="20" s="1"/>
  <c r="AA30" i="20"/>
  <c r="AI16" i="20"/>
  <c r="AI30" i="20"/>
  <c r="AQ16" i="20"/>
  <c r="AY30" i="20"/>
  <c r="BG30" i="20"/>
  <c r="BM28" i="20"/>
  <c r="K62" i="20"/>
  <c r="K37" i="20"/>
  <c r="AG63" i="20"/>
  <c r="AG38" i="20"/>
  <c r="BI60" i="20"/>
  <c r="E47" i="20"/>
  <c r="E49" i="20" s="1"/>
  <c r="E28" i="20"/>
  <c r="M47" i="20"/>
  <c r="M49" i="20" s="1"/>
  <c r="M28" i="20"/>
  <c r="U47" i="20"/>
  <c r="U49" i="20" s="1"/>
  <c r="U28" i="20"/>
  <c r="AC47" i="20"/>
  <c r="AC49" i="20" s="1"/>
  <c r="AC28" i="20"/>
  <c r="AK47" i="20"/>
  <c r="AK49" i="20" s="1"/>
  <c r="AK28" i="20"/>
  <c r="AS47" i="20"/>
  <c r="AS49" i="20" s="1"/>
  <c r="AS28" i="20"/>
  <c r="BA47" i="20"/>
  <c r="BA49" i="20" s="1"/>
  <c r="BA28" i="20"/>
  <c r="BI47" i="20"/>
  <c r="BI49" i="20" s="1"/>
  <c r="BI28" i="20"/>
  <c r="E62" i="20"/>
  <c r="E37" i="20"/>
  <c r="M62" i="20"/>
  <c r="U62" i="20"/>
  <c r="U37" i="20"/>
  <c r="AC62" i="20"/>
  <c r="AK62" i="20"/>
  <c r="AS62" i="20"/>
  <c r="BA62" i="20"/>
  <c r="BI62" i="20"/>
  <c r="E63" i="20"/>
  <c r="E38" i="20"/>
  <c r="M63" i="20"/>
  <c r="U63" i="20"/>
  <c r="U38" i="20"/>
  <c r="AC63" i="20"/>
  <c r="AK63" i="20"/>
  <c r="AK38" i="20"/>
  <c r="AS63" i="20"/>
  <c r="BA63" i="20"/>
  <c r="BI63" i="20"/>
  <c r="Y14" i="20"/>
  <c r="Y22" i="20" s="1"/>
  <c r="E15" i="20"/>
  <c r="Y15" i="20"/>
  <c r="Y23" i="20" s="1"/>
  <c r="BE15" i="20"/>
  <c r="BE23" i="20" s="1"/>
  <c r="E16" i="20"/>
  <c r="E24" i="20" s="1"/>
  <c r="Y16" i="20"/>
  <c r="BE16" i="20"/>
  <c r="AQ30" i="20"/>
  <c r="AK16" i="20" l="1"/>
  <c r="AK24" i="20" s="1"/>
  <c r="BG16" i="20"/>
  <c r="M11" i="20"/>
  <c r="AK11" i="20"/>
  <c r="M37" i="20"/>
  <c r="AZ12" i="20"/>
  <c r="H11" i="20"/>
  <c r="I13" i="20"/>
  <c r="I21" i="20" s="1"/>
  <c r="AK15" i="20"/>
  <c r="BL16" i="20"/>
  <c r="BL24" i="20" s="1"/>
  <c r="BL15" i="20"/>
  <c r="AH11" i="20"/>
  <c r="AH19" i="20" s="1"/>
  <c r="AW11" i="20"/>
  <c r="AK14" i="20"/>
  <c r="AK22" i="20" s="1"/>
  <c r="H13" i="20"/>
  <c r="T35" i="20"/>
  <c r="C15" i="20"/>
  <c r="C23" i="20" s="1"/>
  <c r="AO12" i="20"/>
  <c r="BL12" i="20"/>
  <c r="AU13" i="20"/>
  <c r="AU21" i="20" s="1"/>
  <c r="AA11" i="20"/>
  <c r="E14" i="20"/>
  <c r="E22" i="20" s="1"/>
  <c r="AX23" i="20"/>
  <c r="M16" i="20"/>
  <c r="M24" i="20" s="1"/>
  <c r="AX24" i="20"/>
  <c r="BM34" i="20"/>
  <c r="BA38" i="20"/>
  <c r="M15" i="20"/>
  <c r="M23" i="20" s="1"/>
  <c r="C16" i="20"/>
  <c r="C24" i="20" s="1"/>
  <c r="BL38" i="20"/>
  <c r="BF11" i="20"/>
  <c r="BF19" i="20" s="1"/>
  <c r="AG16" i="20"/>
  <c r="AG24" i="20" s="1"/>
  <c r="AG11" i="20"/>
  <c r="BC15" i="20"/>
  <c r="BC12" i="20"/>
  <c r="F15" i="20"/>
  <c r="F23" i="20" s="1"/>
  <c r="T16" i="20"/>
  <c r="T24" i="20" s="1"/>
  <c r="Q11" i="20"/>
  <c r="AY16" i="20"/>
  <c r="AY24" i="20" s="1"/>
  <c r="AP11" i="20"/>
  <c r="AP19" i="20" s="1"/>
  <c r="BM11" i="20"/>
  <c r="AZ15" i="20"/>
  <c r="AZ23" i="20" s="1"/>
  <c r="BG12" i="20"/>
  <c r="BM12" i="20"/>
  <c r="BL11" i="20"/>
  <c r="BL19" i="20" s="1"/>
  <c r="AD13" i="20"/>
  <c r="AF15" i="20"/>
  <c r="AF23" i="20" s="1"/>
  <c r="BE12" i="20"/>
  <c r="BE20" i="20" s="1"/>
  <c r="BE14" i="20"/>
  <c r="BE22" i="20" s="1"/>
  <c r="I15" i="20"/>
  <c r="AN24" i="20"/>
  <c r="BL13" i="20"/>
  <c r="AF14" i="20"/>
  <c r="AF22" i="20" s="1"/>
  <c r="T15" i="20"/>
  <c r="T23" i="20" s="1"/>
  <c r="E12" i="20"/>
  <c r="H15" i="20"/>
  <c r="H23" i="20" s="1"/>
  <c r="AO11" i="20"/>
  <c r="K24" i="20"/>
  <c r="G16" i="20"/>
  <c r="G24" i="20" s="1"/>
  <c r="H14" i="20"/>
  <c r="H22" i="20" s="1"/>
  <c r="BM16" i="20"/>
  <c r="BM24" i="20" s="1"/>
  <c r="AU14" i="20"/>
  <c r="BM14" i="20"/>
  <c r="BM22" i="20" s="1"/>
  <c r="C14" i="20"/>
  <c r="C22" i="20" s="1"/>
  <c r="AP15" i="20"/>
  <c r="AP23" i="20" s="1"/>
  <c r="Z13" i="20"/>
  <c r="M12" i="20"/>
  <c r="BM15" i="20"/>
  <c r="BM23" i="20" s="1"/>
  <c r="U14" i="20"/>
  <c r="AN11" i="20"/>
  <c r="AU15" i="20"/>
  <c r="AD15" i="20"/>
  <c r="AD12" i="20"/>
  <c r="AD20" i="20" s="1"/>
  <c r="AP12" i="20"/>
  <c r="AY12" i="20"/>
  <c r="AZ16" i="20"/>
  <c r="AZ24" i="20" s="1"/>
  <c r="AQ12" i="20"/>
  <c r="AI11" i="20"/>
  <c r="AI19" i="20" s="1"/>
  <c r="BL14" i="20"/>
  <c r="BL22" i="20" s="1"/>
  <c r="AI12" i="20"/>
  <c r="AD34" i="20"/>
  <c r="BG14" i="20"/>
  <c r="BG22" i="20" s="1"/>
  <c r="AD14" i="20"/>
  <c r="AD22" i="20" s="1"/>
  <c r="AB16" i="20"/>
  <c r="AG14" i="20"/>
  <c r="BG15" i="20"/>
  <c r="BG23" i="20" s="1"/>
  <c r="AP16" i="20"/>
  <c r="AP24" i="20" s="1"/>
  <c r="AP14" i="20"/>
  <c r="AP22" i="20" s="1"/>
  <c r="BF13" i="20"/>
  <c r="BF21" i="20" s="1"/>
  <c r="AG15" i="20"/>
  <c r="AG23" i="20" s="1"/>
  <c r="Q12" i="20"/>
  <c r="Q20" i="20" s="1"/>
  <c r="BK16" i="20"/>
  <c r="AU12" i="20"/>
  <c r="AU20" i="20" s="1"/>
  <c r="G12" i="20"/>
  <c r="G20" i="20" s="1"/>
  <c r="K11" i="20"/>
  <c r="BE61" i="20"/>
  <c r="BE36" i="20"/>
  <c r="I60" i="20"/>
  <c r="I35" i="20"/>
  <c r="BL59" i="20"/>
  <c r="BL51" i="20"/>
  <c r="BL52" i="20" s="1"/>
  <c r="BL56" i="20" s="1"/>
  <c r="BL34" i="20"/>
  <c r="AU61" i="20"/>
  <c r="AU36" i="20"/>
  <c r="F61" i="20"/>
  <c r="F36" i="20"/>
  <c r="AB61" i="20"/>
  <c r="AB36" i="20"/>
  <c r="D61" i="20"/>
  <c r="BI31" i="20"/>
  <c r="BI34" i="20" s="1"/>
  <c r="BI14" i="20"/>
  <c r="BI22" i="20" s="1"/>
  <c r="BI16" i="20"/>
  <c r="BI24" i="20" s="1"/>
  <c r="BI13" i="20"/>
  <c r="BI21" i="20" s="1"/>
  <c r="BI12" i="20"/>
  <c r="BI15" i="20"/>
  <c r="BI23" i="20" s="1"/>
  <c r="S60" i="20"/>
  <c r="S35" i="20"/>
  <c r="AI51" i="20"/>
  <c r="AI52" i="20" s="1"/>
  <c r="AI56" i="20" s="1"/>
  <c r="AI59" i="20"/>
  <c r="AI34" i="20"/>
  <c r="AL13" i="20"/>
  <c r="AL21" i="20" s="1"/>
  <c r="AK23" i="20"/>
  <c r="AS15" i="20"/>
  <c r="AS23" i="20" s="1"/>
  <c r="AQ24" i="20"/>
  <c r="C63" i="20"/>
  <c r="C38" i="20"/>
  <c r="AI23" i="20"/>
  <c r="BG61" i="20"/>
  <c r="BG36" i="20"/>
  <c r="AQ21" i="20"/>
  <c r="AH63" i="20"/>
  <c r="AH38" i="20"/>
  <c r="B63" i="20"/>
  <c r="B38" i="20"/>
  <c r="AH62" i="20"/>
  <c r="AH37" i="20"/>
  <c r="B62" i="20"/>
  <c r="B37" i="20"/>
  <c r="AP61" i="20"/>
  <c r="AP36" i="20"/>
  <c r="AO24" i="20"/>
  <c r="I14" i="20"/>
  <c r="I22" i="20" s="1"/>
  <c r="AN22" i="20"/>
  <c r="AN61" i="20"/>
  <c r="AN36" i="20"/>
  <c r="H61" i="20"/>
  <c r="H36" i="20"/>
  <c r="D31" i="20"/>
  <c r="D16" i="20"/>
  <c r="D24" i="20" s="1"/>
  <c r="AX60" i="20"/>
  <c r="AX35" i="20"/>
  <c r="R60" i="20"/>
  <c r="R35" i="20"/>
  <c r="AH51" i="20"/>
  <c r="AH52" i="20" s="1"/>
  <c r="AH56" i="20" s="1"/>
  <c r="AH59" i="20"/>
  <c r="AH34" i="20"/>
  <c r="J11" i="20"/>
  <c r="J19" i="20" s="1"/>
  <c r="M59" i="20"/>
  <c r="M51" i="20"/>
  <c r="M52" i="20" s="1"/>
  <c r="M56" i="20" s="1"/>
  <c r="M34" i="20"/>
  <c r="Y59" i="20"/>
  <c r="Y51" i="20"/>
  <c r="Y52" i="20" s="1"/>
  <c r="Y56" i="20" s="1"/>
  <c r="Y34" i="20"/>
  <c r="U22" i="20"/>
  <c r="AB22" i="20"/>
  <c r="X60" i="20"/>
  <c r="BD31" i="20"/>
  <c r="BD34" i="20" s="1"/>
  <c r="BD16" i="20"/>
  <c r="BD24" i="20" s="1"/>
  <c r="BD15" i="20"/>
  <c r="BD23" i="20" s="1"/>
  <c r="BD14" i="20"/>
  <c r="BD22" i="20" s="1"/>
  <c r="BD13" i="20"/>
  <c r="BD21" i="20" s="1"/>
  <c r="AN51" i="20"/>
  <c r="AN52" i="20" s="1"/>
  <c r="AN56" i="20" s="1"/>
  <c r="AN59" i="20"/>
  <c r="AN34" i="20"/>
  <c r="P11" i="20"/>
  <c r="AS11" i="20"/>
  <c r="AT15" i="20"/>
  <c r="AT23" i="20" s="1"/>
  <c r="AE24" i="20"/>
  <c r="BK15" i="20"/>
  <c r="BK23" i="20" s="1"/>
  <c r="AE23" i="20"/>
  <c r="BK14" i="20"/>
  <c r="BK22" i="20" s="1"/>
  <c r="O14" i="20"/>
  <c r="O22" i="20" s="1"/>
  <c r="AE21" i="20"/>
  <c r="AU60" i="20"/>
  <c r="AU35" i="20"/>
  <c r="BB24" i="20"/>
  <c r="V16" i="20"/>
  <c r="V24" i="20" s="1"/>
  <c r="BB23" i="20"/>
  <c r="V15" i="20"/>
  <c r="V23" i="20" s="1"/>
  <c r="BB22" i="20"/>
  <c r="AD61" i="20"/>
  <c r="AD36" i="20"/>
  <c r="BB35" i="20"/>
  <c r="BB60" i="20"/>
  <c r="BH16" i="20"/>
  <c r="BH24" i="20" s="1"/>
  <c r="AZ63" i="20"/>
  <c r="AZ38" i="20"/>
  <c r="T63" i="20"/>
  <c r="T38" i="20"/>
  <c r="AZ62" i="20"/>
  <c r="AZ37" i="20"/>
  <c r="T62" i="20"/>
  <c r="T37" i="20"/>
  <c r="AZ61" i="20"/>
  <c r="AZ36" i="20"/>
  <c r="AZ60" i="20"/>
  <c r="AZ35" i="20"/>
  <c r="BI11" i="20"/>
  <c r="AQ60" i="20"/>
  <c r="AQ35" i="20"/>
  <c r="K60" i="20"/>
  <c r="K35" i="20"/>
  <c r="AY11" i="20"/>
  <c r="K59" i="20"/>
  <c r="K34" i="20"/>
  <c r="K51" i="20"/>
  <c r="K52" i="20" s="1"/>
  <c r="K56" i="20" s="1"/>
  <c r="E60" i="20"/>
  <c r="E35" i="20"/>
  <c r="P13" i="20"/>
  <c r="P21" i="20" s="1"/>
  <c r="BJ37" i="20"/>
  <c r="BJ62" i="20"/>
  <c r="U61" i="20"/>
  <c r="U36" i="20"/>
  <c r="AI61" i="20"/>
  <c r="AI36" i="20"/>
  <c r="U24" i="20"/>
  <c r="I61" i="20"/>
  <c r="I36" i="20"/>
  <c r="W12" i="20"/>
  <c r="Z21" i="20"/>
  <c r="AP60" i="20"/>
  <c r="AP35" i="20"/>
  <c r="J12" i="20"/>
  <c r="J59" i="20"/>
  <c r="J51" i="20"/>
  <c r="J52" i="20" s="1"/>
  <c r="J56" i="20" s="1"/>
  <c r="J34" i="20"/>
  <c r="AR11" i="20"/>
  <c r="BM60" i="20"/>
  <c r="BM35" i="20"/>
  <c r="AG60" i="20"/>
  <c r="AG35" i="20"/>
  <c r="AS12" i="20"/>
  <c r="AM12" i="20"/>
  <c r="BL21" i="20"/>
  <c r="P51" i="20"/>
  <c r="P52" i="20" s="1"/>
  <c r="P56" i="20" s="1"/>
  <c r="P59" i="20"/>
  <c r="AS14" i="20"/>
  <c r="AS22" i="20" s="1"/>
  <c r="AS59" i="20"/>
  <c r="AS51" i="20"/>
  <c r="AS52" i="20" s="1"/>
  <c r="AS56" i="20" s="1"/>
  <c r="AS34" i="20"/>
  <c r="BK24" i="20"/>
  <c r="AE63" i="20"/>
  <c r="AE38" i="20"/>
  <c r="BK62" i="20"/>
  <c r="BK37" i="20"/>
  <c r="AE62" i="20"/>
  <c r="AE37" i="20"/>
  <c r="BK61" i="20"/>
  <c r="BK36" i="20"/>
  <c r="AM61" i="20"/>
  <c r="AM36" i="20"/>
  <c r="O61" i="20"/>
  <c r="O36" i="20"/>
  <c r="W13" i="20"/>
  <c r="W21" i="20" s="1"/>
  <c r="AM35" i="20"/>
  <c r="AJ11" i="20"/>
  <c r="AJ19" i="20" s="1"/>
  <c r="BB38" i="20"/>
  <c r="BB63" i="20"/>
  <c r="V38" i="20"/>
  <c r="V63" i="20"/>
  <c r="BB37" i="20"/>
  <c r="BB62" i="20"/>
  <c r="V37" i="20"/>
  <c r="V62" i="20"/>
  <c r="BB36" i="20"/>
  <c r="BB61" i="20"/>
  <c r="BJ13" i="20"/>
  <c r="BJ21" i="20" s="1"/>
  <c r="BA21" i="20"/>
  <c r="AB24" i="20"/>
  <c r="AR16" i="20"/>
  <c r="AR24" i="20" s="1"/>
  <c r="L24" i="20"/>
  <c r="AR15" i="20"/>
  <c r="AR23" i="20" s="1"/>
  <c r="L23" i="20"/>
  <c r="T14" i="20"/>
  <c r="T22" i="20" s="1"/>
  <c r="AZ21" i="20"/>
  <c r="AR12" i="20"/>
  <c r="BI59" i="20"/>
  <c r="BI51" i="20"/>
  <c r="BI52" i="20" s="1"/>
  <c r="BI56" i="20" s="1"/>
  <c r="S21" i="20"/>
  <c r="AY59" i="20"/>
  <c r="AY34" i="20"/>
  <c r="AY51" i="20"/>
  <c r="AY52" i="20" s="1"/>
  <c r="AY56" i="20" s="1"/>
  <c r="AA19" i="20"/>
  <c r="BC11" i="20"/>
  <c r="AM14" i="20"/>
  <c r="AM22" i="20" s="1"/>
  <c r="P31" i="20"/>
  <c r="P16" i="20"/>
  <c r="P24" i="20" s="1"/>
  <c r="P14" i="20"/>
  <c r="P22" i="20" s="1"/>
  <c r="P15" i="20"/>
  <c r="P23" i="20" s="1"/>
  <c r="AL31" i="20"/>
  <c r="AL15" i="20"/>
  <c r="AL23" i="20" s="1"/>
  <c r="BJ38" i="20"/>
  <c r="BJ63" i="20"/>
  <c r="AD37" i="20"/>
  <c r="AD62" i="20"/>
  <c r="BC59" i="20"/>
  <c r="BC51" i="20"/>
  <c r="BC52" i="20" s="1"/>
  <c r="BC56" i="20" s="1"/>
  <c r="BC34" i="20"/>
  <c r="BA61" i="20"/>
  <c r="BA36" i="20"/>
  <c r="AI63" i="20"/>
  <c r="AI38" i="20"/>
  <c r="AA62" i="20"/>
  <c r="AA37" i="20"/>
  <c r="AW61" i="20"/>
  <c r="E23" i="20"/>
  <c r="AI24" i="20"/>
  <c r="BG62" i="20"/>
  <c r="BG37" i="20"/>
  <c r="AA21" i="20"/>
  <c r="BF63" i="20"/>
  <c r="BF38" i="20"/>
  <c r="Z38" i="20"/>
  <c r="Z63" i="20"/>
  <c r="BF62" i="20"/>
  <c r="BF37" i="20"/>
  <c r="Z37" i="20"/>
  <c r="Z62" i="20"/>
  <c r="BF61" i="20"/>
  <c r="BF36" i="20"/>
  <c r="R61" i="20"/>
  <c r="R36" i="20"/>
  <c r="I16" i="20"/>
  <c r="I24" i="20" s="1"/>
  <c r="BL61" i="20"/>
  <c r="BL36" i="20"/>
  <c r="AF61" i="20"/>
  <c r="AF36" i="20"/>
  <c r="R13" i="20"/>
  <c r="R21" i="20" s="1"/>
  <c r="J60" i="20"/>
  <c r="J35" i="20"/>
  <c r="AX51" i="20"/>
  <c r="AX52" i="20" s="1"/>
  <c r="AX56" i="20" s="1"/>
  <c r="AX59" i="20"/>
  <c r="AX34" i="20"/>
  <c r="Z11" i="20"/>
  <c r="H51" i="20"/>
  <c r="H52" i="20" s="1"/>
  <c r="H56" i="20" s="1"/>
  <c r="H59" i="20"/>
  <c r="H34" i="20"/>
  <c r="BM21" i="20"/>
  <c r="Y12" i="20"/>
  <c r="AO59" i="20"/>
  <c r="AO51" i="20"/>
  <c r="AO52" i="20" s="1"/>
  <c r="AO56" i="20" s="1"/>
  <c r="AO34" i="20"/>
  <c r="I11" i="20"/>
  <c r="AS60" i="20"/>
  <c r="AS35" i="20"/>
  <c r="T12" i="20"/>
  <c r="AN13" i="20"/>
  <c r="AN21" i="20" s="1"/>
  <c r="P60" i="20"/>
  <c r="P35" i="20"/>
  <c r="BD59" i="20"/>
  <c r="BD51" i="20"/>
  <c r="BD52" i="20" s="1"/>
  <c r="BD56" i="20" s="1"/>
  <c r="AF11" i="20"/>
  <c r="M14" i="20"/>
  <c r="M22" i="20" s="1"/>
  <c r="O12" i="20"/>
  <c r="BK63" i="20"/>
  <c r="BK38" i="20"/>
  <c r="W16" i="20"/>
  <c r="W24" i="20" s="1"/>
  <c r="BC62" i="20"/>
  <c r="BC37" i="20"/>
  <c r="W15" i="20"/>
  <c r="W23" i="20" s="1"/>
  <c r="O13" i="20"/>
  <c r="O21" i="20" s="1"/>
  <c r="V14" i="20"/>
  <c r="V22" i="20" s="1"/>
  <c r="BB21" i="20"/>
  <c r="AK12" i="20"/>
  <c r="AJ15" i="20"/>
  <c r="AJ23" i="20" s="1"/>
  <c r="AR63" i="20"/>
  <c r="AR38" i="20"/>
  <c r="AR45" i="20"/>
  <c r="AS45" i="20" s="1"/>
  <c r="AT45" i="20" s="1"/>
  <c r="AU45" i="20" s="1"/>
  <c r="AV45" i="20" s="1"/>
  <c r="AW45" i="20" s="1"/>
  <c r="AX45" i="20" s="1"/>
  <c r="AY45" i="20" s="1"/>
  <c r="AZ45" i="20" s="1"/>
  <c r="BA45" i="20" s="1"/>
  <c r="BB45" i="20" s="1"/>
  <c r="BC45" i="20" s="1"/>
  <c r="BD45" i="20" s="1"/>
  <c r="BE45" i="20" s="1"/>
  <c r="BF45" i="20" s="1"/>
  <c r="BG45" i="20" s="1"/>
  <c r="BH45" i="20" s="1"/>
  <c r="BI45" i="20" s="1"/>
  <c r="BJ45" i="20" s="1"/>
  <c r="BK45" i="20" s="1"/>
  <c r="BL45" i="20" s="1"/>
  <c r="BM45" i="20" s="1"/>
  <c r="L63" i="20"/>
  <c r="L38" i="20"/>
  <c r="AR62" i="20"/>
  <c r="AR69" i="20" s="1"/>
  <c r="AS69" i="20" s="1"/>
  <c r="AT69" i="20" s="1"/>
  <c r="AR44" i="20"/>
  <c r="AS44" i="20" s="1"/>
  <c r="AT44" i="20" s="1"/>
  <c r="AU44" i="20" s="1"/>
  <c r="AV44" i="20" s="1"/>
  <c r="AW44" i="20" s="1"/>
  <c r="AX44" i="20" s="1"/>
  <c r="AY44" i="20" s="1"/>
  <c r="AZ44" i="20" s="1"/>
  <c r="BA44" i="20" s="1"/>
  <c r="BB44" i="20" s="1"/>
  <c r="BC44" i="20" s="1"/>
  <c r="BD44" i="20" s="1"/>
  <c r="BE44" i="20" s="1"/>
  <c r="BF44" i="20" s="1"/>
  <c r="BG44" i="20" s="1"/>
  <c r="BH44" i="20" s="1"/>
  <c r="BI44" i="20" s="1"/>
  <c r="BJ44" i="20" s="1"/>
  <c r="BK44" i="20" s="1"/>
  <c r="BL44" i="20" s="1"/>
  <c r="BM44" i="20" s="1"/>
  <c r="AR37" i="20"/>
  <c r="L62" i="20"/>
  <c r="L37" i="20"/>
  <c r="AR14" i="20"/>
  <c r="AR22" i="20" s="1"/>
  <c r="T61" i="20"/>
  <c r="T36" i="20"/>
  <c r="AR13" i="20"/>
  <c r="AR21" i="20" s="1"/>
  <c r="AR60" i="20"/>
  <c r="AR67" i="20" s="1"/>
  <c r="AS67" i="20" s="1"/>
  <c r="AT67" i="20" s="1"/>
  <c r="AU67" i="20" s="1"/>
  <c r="AV67" i="20" s="1"/>
  <c r="AW67" i="20" s="1"/>
  <c r="AX67" i="20" s="1"/>
  <c r="AR42" i="20"/>
  <c r="AS42" i="20" s="1"/>
  <c r="AT42" i="20" s="1"/>
  <c r="AU42" i="20" s="1"/>
  <c r="AV42" i="20" s="1"/>
  <c r="AW42" i="20" s="1"/>
  <c r="AX42" i="20" s="1"/>
  <c r="AY42" i="20" s="1"/>
  <c r="AZ42" i="20" s="1"/>
  <c r="BA42" i="20" s="1"/>
  <c r="BB42" i="20" s="1"/>
  <c r="BC42" i="20" s="1"/>
  <c r="BD42" i="20" s="1"/>
  <c r="BE42" i="20" s="1"/>
  <c r="BF42" i="20" s="1"/>
  <c r="BG42" i="20" s="1"/>
  <c r="BH42" i="20" s="1"/>
  <c r="BI42" i="20" s="1"/>
  <c r="BJ42" i="20" s="1"/>
  <c r="BK42" i="20" s="1"/>
  <c r="BL42" i="20" s="1"/>
  <c r="BM42" i="20" s="1"/>
  <c r="AR35" i="20"/>
  <c r="BH15" i="20"/>
  <c r="BH23" i="20" s="1"/>
  <c r="K21" i="20"/>
  <c r="C12" i="20"/>
  <c r="AA59" i="20"/>
  <c r="AA51" i="20"/>
  <c r="AA52" i="20" s="1"/>
  <c r="AA56" i="20" s="1"/>
  <c r="AA34" i="20"/>
  <c r="C11" i="20"/>
  <c r="BA14" i="20"/>
  <c r="BA22" i="20" s="1"/>
  <c r="U11" i="20"/>
  <c r="U19" i="20" s="1"/>
  <c r="N13" i="20"/>
  <c r="N21" i="20" s="1"/>
  <c r="G14" i="20"/>
  <c r="G22" i="20" s="1"/>
  <c r="BF51" i="20"/>
  <c r="BF52" i="20" s="1"/>
  <c r="BF56" i="20" s="1"/>
  <c r="BF59" i="20"/>
  <c r="BF34" i="20"/>
  <c r="Q59" i="20"/>
  <c r="Q51" i="20"/>
  <c r="Q52" i="20" s="1"/>
  <c r="Q56" i="20" s="1"/>
  <c r="AO60" i="20"/>
  <c r="AO35" i="20"/>
  <c r="AC59" i="20"/>
  <c r="AC51" i="20"/>
  <c r="AC52" i="20" s="1"/>
  <c r="AC56" i="20" s="1"/>
  <c r="AQ63" i="20"/>
  <c r="AQ38" i="20"/>
  <c r="AA23" i="20"/>
  <c r="BE24" i="20"/>
  <c r="AS38" i="20"/>
  <c r="AS61" i="20"/>
  <c r="AS36" i="20"/>
  <c r="M61" i="20"/>
  <c r="M36" i="20"/>
  <c r="AG22" i="20"/>
  <c r="AA63" i="20"/>
  <c r="AA38" i="20"/>
  <c r="S62" i="20"/>
  <c r="S37" i="20"/>
  <c r="AY61" i="20"/>
  <c r="AY36" i="20"/>
  <c r="AA61" i="20"/>
  <c r="AA36" i="20"/>
  <c r="C61" i="20"/>
  <c r="C36" i="20"/>
  <c r="BF24" i="20"/>
  <c r="Z16" i="20"/>
  <c r="Z24" i="20" s="1"/>
  <c r="BF23" i="20"/>
  <c r="Z15" i="20"/>
  <c r="Z23" i="20" s="1"/>
  <c r="BF22" i="20"/>
  <c r="AH61" i="20"/>
  <c r="AH36" i="20"/>
  <c r="AX13" i="20"/>
  <c r="AX21" i="20" s="1"/>
  <c r="BA23" i="20"/>
  <c r="I38" i="20"/>
  <c r="AO61" i="20"/>
  <c r="AO36" i="20"/>
  <c r="AG61" i="20"/>
  <c r="AG36" i="20"/>
  <c r="AF38" i="20"/>
  <c r="AT11" i="20"/>
  <c r="AT19" i="20" s="1"/>
  <c r="J13" i="20"/>
  <c r="J21" i="20" s="1"/>
  <c r="AH12" i="20"/>
  <c r="B12" i="20"/>
  <c r="L20" i="20" s="1"/>
  <c r="Z59" i="20"/>
  <c r="Z51" i="20"/>
  <c r="Z52" i="20" s="1"/>
  <c r="Z56" i="20" s="1"/>
  <c r="Z34" i="20"/>
  <c r="B11" i="20"/>
  <c r="AZ19" i="20" s="1"/>
  <c r="W34" i="20"/>
  <c r="AT16" i="20"/>
  <c r="AT24" i="20" s="1"/>
  <c r="BE13" i="20"/>
  <c r="BE21" i="20" s="1"/>
  <c r="BE60" i="20"/>
  <c r="BE35" i="20"/>
  <c r="Y60" i="20"/>
  <c r="Y35" i="20"/>
  <c r="BE11" i="20"/>
  <c r="BE19" i="20" s="1"/>
  <c r="I59" i="20"/>
  <c r="I51" i="20"/>
  <c r="I52" i="20" s="1"/>
  <c r="I56" i="20" s="1"/>
  <c r="I34" i="20"/>
  <c r="BJ11" i="20"/>
  <c r="BJ19" i="20" s="1"/>
  <c r="AF13" i="20"/>
  <c r="AF21" i="20" s="1"/>
  <c r="AN12" i="20"/>
  <c r="AN20" i="20" s="1"/>
  <c r="H12" i="20"/>
  <c r="AV31" i="20"/>
  <c r="AV16" i="20"/>
  <c r="AV24" i="20" s="1"/>
  <c r="AV15" i="20"/>
  <c r="AV23" i="20" s="1"/>
  <c r="AV14" i="20"/>
  <c r="AV22" i="20" s="1"/>
  <c r="AV13" i="20"/>
  <c r="AV21" i="20" s="1"/>
  <c r="AF59" i="20"/>
  <c r="AF51" i="20"/>
  <c r="AF52" i="20" s="1"/>
  <c r="AF56" i="20" s="1"/>
  <c r="AF34" i="20"/>
  <c r="AK13" i="20"/>
  <c r="AK21" i="20" s="1"/>
  <c r="E11" i="20"/>
  <c r="E19" i="20" s="1"/>
  <c r="BH11" i="20"/>
  <c r="BH19" i="20" s="1"/>
  <c r="BC24" i="20"/>
  <c r="W63" i="20"/>
  <c r="W38" i="20"/>
  <c r="BC23" i="20"/>
  <c r="W62" i="20"/>
  <c r="W37" i="20"/>
  <c r="BC61" i="20"/>
  <c r="BC36" i="20"/>
  <c r="AE22" i="20"/>
  <c r="G61" i="20"/>
  <c r="BK12" i="20"/>
  <c r="BA12" i="20"/>
  <c r="AJ16" i="20"/>
  <c r="AJ24" i="20" s="1"/>
  <c r="N38" i="20"/>
  <c r="AT61" i="20"/>
  <c r="V61" i="20"/>
  <c r="V36" i="20"/>
  <c r="AD21" i="20"/>
  <c r="AK60" i="20"/>
  <c r="AK35" i="20"/>
  <c r="AJ38" i="20"/>
  <c r="AJ37" i="20"/>
  <c r="AR61" i="20"/>
  <c r="AR68" i="20" s="1"/>
  <c r="AR43" i="20"/>
  <c r="AS43" i="20" s="1"/>
  <c r="AT43" i="20" s="1"/>
  <c r="AU43" i="20" s="1"/>
  <c r="AV43" i="20" s="1"/>
  <c r="AW43" i="20" s="1"/>
  <c r="AX43" i="20" s="1"/>
  <c r="AY43" i="20" s="1"/>
  <c r="AZ43" i="20" s="1"/>
  <c r="BA43" i="20" s="1"/>
  <c r="BB43" i="20" s="1"/>
  <c r="BC43" i="20" s="1"/>
  <c r="BD43" i="20" s="1"/>
  <c r="BE43" i="20" s="1"/>
  <c r="BF43" i="20" s="1"/>
  <c r="BG43" i="20" s="1"/>
  <c r="BH43" i="20" s="1"/>
  <c r="BI43" i="20" s="1"/>
  <c r="BJ43" i="20" s="1"/>
  <c r="BK43" i="20" s="1"/>
  <c r="BL43" i="20" s="1"/>
  <c r="BM43" i="20" s="1"/>
  <c r="AR36" i="20"/>
  <c r="T13" i="20"/>
  <c r="T21" i="20" s="1"/>
  <c r="D15" i="20"/>
  <c r="D23" i="20" s="1"/>
  <c r="C13" i="20"/>
  <c r="C21" i="20" s="1"/>
  <c r="AI60" i="20"/>
  <c r="AI35" i="20"/>
  <c r="C60" i="20"/>
  <c r="C35" i="20"/>
  <c r="AQ11" i="20"/>
  <c r="AQ19" i="20" s="1"/>
  <c r="C51" i="20"/>
  <c r="C52" i="20" s="1"/>
  <c r="C56" i="20" s="1"/>
  <c r="C59" i="20"/>
  <c r="C34" i="20"/>
  <c r="AS13" i="20"/>
  <c r="AS21" i="20" s="1"/>
  <c r="U59" i="20"/>
  <c r="U51" i="20"/>
  <c r="U52" i="20" s="1"/>
  <c r="U56" i="20" s="1"/>
  <c r="U34" i="20"/>
  <c r="AL14" i="20"/>
  <c r="AL22" i="20" s="1"/>
  <c r="AI62" i="20"/>
  <c r="AI37" i="20"/>
  <c r="Y19" i="20"/>
  <c r="BG63" i="20"/>
  <c r="BG38" i="20"/>
  <c r="AY62" i="20"/>
  <c r="AY37" i="20"/>
  <c r="AY14" i="20"/>
  <c r="AY22" i="20" s="1"/>
  <c r="J61" i="20"/>
  <c r="J36" i="20"/>
  <c r="BD61" i="20"/>
  <c r="B60" i="20"/>
  <c r="B35" i="20"/>
  <c r="AO21" i="20"/>
  <c r="BE59" i="20"/>
  <c r="BE51" i="20"/>
  <c r="BE52" i="20" s="1"/>
  <c r="BE56" i="20" s="1"/>
  <c r="BE34" i="20"/>
  <c r="AG19" i="20"/>
  <c r="AK19" i="20"/>
  <c r="AM11" i="20"/>
  <c r="AM19" i="20" s="1"/>
  <c r="H21" i="20"/>
  <c r="AN60" i="20"/>
  <c r="AN35" i="20"/>
  <c r="H60" i="20"/>
  <c r="H35" i="20"/>
  <c r="AV19" i="20"/>
  <c r="E21" i="20"/>
  <c r="E59" i="20"/>
  <c r="E51" i="20"/>
  <c r="E52" i="20" s="1"/>
  <c r="E56" i="20" s="1"/>
  <c r="E34" i="20"/>
  <c r="AL11" i="20"/>
  <c r="AL19" i="20" s="1"/>
  <c r="AU24" i="20"/>
  <c r="O24" i="20"/>
  <c r="AU23" i="20"/>
  <c r="O23" i="20"/>
  <c r="BC22" i="20"/>
  <c r="AE61" i="20"/>
  <c r="AE36" i="20"/>
  <c r="BK60" i="20"/>
  <c r="BK35" i="20"/>
  <c r="BA60" i="20"/>
  <c r="BA35" i="20"/>
  <c r="F24" i="20"/>
  <c r="V13" i="20"/>
  <c r="V21" i="20" s="1"/>
  <c r="BD12" i="20"/>
  <c r="G31" i="20"/>
  <c r="G36" i="20" s="1"/>
  <c r="G15" i="20"/>
  <c r="G23" i="20" s="1"/>
  <c r="L22" i="20"/>
  <c r="L21" i="20"/>
  <c r="AS41" i="20"/>
  <c r="AT41" i="20" s="1"/>
  <c r="AU41" i="20" s="1"/>
  <c r="AV41" i="20" s="1"/>
  <c r="AW41" i="20" s="1"/>
  <c r="AX41" i="20" s="1"/>
  <c r="AY41" i="20" s="1"/>
  <c r="AZ41" i="20" s="1"/>
  <c r="BA41" i="20" s="1"/>
  <c r="BB41" i="20" s="1"/>
  <c r="BC41" i="20" s="1"/>
  <c r="BD41" i="20" s="1"/>
  <c r="BE41" i="20" s="1"/>
  <c r="BF41" i="20" s="1"/>
  <c r="BG41" i="20" s="1"/>
  <c r="BH41" i="20" s="1"/>
  <c r="BI41" i="20" s="1"/>
  <c r="BJ41" i="20" s="1"/>
  <c r="BK41" i="20" s="1"/>
  <c r="BL41" i="20" s="1"/>
  <c r="BM41" i="20" s="1"/>
  <c r="BG60" i="20"/>
  <c r="BG35" i="20"/>
  <c r="AA12" i="20"/>
  <c r="AA20" i="20" s="1"/>
  <c r="AQ59" i="20"/>
  <c r="AR66" i="20" s="1"/>
  <c r="AS66" i="20" s="1"/>
  <c r="AT66" i="20" s="1"/>
  <c r="AU66" i="20" s="1"/>
  <c r="AV66" i="20" s="1"/>
  <c r="AW66" i="20" s="1"/>
  <c r="AX66" i="20" s="1"/>
  <c r="AY66" i="20" s="1"/>
  <c r="AZ66" i="20" s="1"/>
  <c r="BA66" i="20" s="1"/>
  <c r="BB66" i="20" s="1"/>
  <c r="BC66" i="20" s="1"/>
  <c r="BD66" i="20" s="1"/>
  <c r="BE66" i="20" s="1"/>
  <c r="BF66" i="20" s="1"/>
  <c r="BG66" i="20" s="1"/>
  <c r="BH66" i="20" s="1"/>
  <c r="BI66" i="20" s="1"/>
  <c r="BJ66" i="20" s="1"/>
  <c r="BK66" i="20" s="1"/>
  <c r="BL66" i="20" s="1"/>
  <c r="BM66" i="20" s="1"/>
  <c r="AQ51" i="20"/>
  <c r="AQ52" i="20" s="1"/>
  <c r="AQ56" i="20" s="1"/>
  <c r="AQ34" i="20"/>
  <c r="S11" i="20"/>
  <c r="S19" i="20" s="1"/>
  <c r="M13" i="20"/>
  <c r="M21" i="20" s="1"/>
  <c r="AC61" i="20"/>
  <c r="B61" i="20"/>
  <c r="B36" i="20"/>
  <c r="Q61" i="20"/>
  <c r="Q36" i="20"/>
  <c r="AD38" i="20"/>
  <c r="AD63" i="20"/>
  <c r="AZ20" i="20"/>
  <c r="X61" i="20"/>
  <c r="W11" i="20"/>
  <c r="W19" i="20" s="1"/>
  <c r="AH60" i="20"/>
  <c r="AH35" i="20"/>
  <c r="B51" i="20"/>
  <c r="B52" i="20" s="1"/>
  <c r="B56" i="20" s="1"/>
  <c r="B59" i="20"/>
  <c r="B34" i="20"/>
  <c r="X31" i="20"/>
  <c r="X35" i="20" s="1"/>
  <c r="X15" i="20"/>
  <c r="X23" i="20" s="1"/>
  <c r="X14" i="20"/>
  <c r="X22" i="20" s="1"/>
  <c r="X16" i="20"/>
  <c r="X24" i="20" s="1"/>
  <c r="X13" i="20"/>
  <c r="X21" i="20" s="1"/>
  <c r="Y24" i="20"/>
  <c r="AK61" i="20"/>
  <c r="AK36" i="20"/>
  <c r="E61" i="20"/>
  <c r="E36" i="20"/>
  <c r="BM61" i="20"/>
  <c r="BM36" i="20"/>
  <c r="BG24" i="20"/>
  <c r="S63" i="20"/>
  <c r="S38" i="20"/>
  <c r="AY15" i="20"/>
  <c r="AY23" i="20" s="1"/>
  <c r="K23" i="20"/>
  <c r="AF16" i="20"/>
  <c r="AF24" i="20" s="1"/>
  <c r="AX38" i="20"/>
  <c r="AX63" i="20"/>
  <c r="R63" i="20"/>
  <c r="R38" i="20"/>
  <c r="AX37" i="20"/>
  <c r="AX62" i="20"/>
  <c r="R62" i="20"/>
  <c r="R37" i="20"/>
  <c r="AX22" i="20"/>
  <c r="J14" i="20"/>
  <c r="J22" i="20" s="1"/>
  <c r="AH13" i="20"/>
  <c r="AH21" i="20" s="1"/>
  <c r="U23" i="20"/>
  <c r="Y61" i="20"/>
  <c r="Y36" i="20"/>
  <c r="H16" i="20"/>
  <c r="H24" i="20" s="1"/>
  <c r="AB23" i="20"/>
  <c r="D11" i="20"/>
  <c r="D19" i="20" s="1"/>
  <c r="BF60" i="20"/>
  <c r="BF35" i="20"/>
  <c r="Z12" i="20"/>
  <c r="Z20" i="20" s="1"/>
  <c r="AP59" i="20"/>
  <c r="AP51" i="20"/>
  <c r="AP52" i="20" s="1"/>
  <c r="AP56" i="20" s="1"/>
  <c r="AP34" i="20"/>
  <c r="R11" i="20"/>
  <c r="R19" i="20" s="1"/>
  <c r="Q31" i="20"/>
  <c r="Q35" i="20" s="1"/>
  <c r="Q16" i="20"/>
  <c r="Q24" i="20" s="1"/>
  <c r="Q15" i="20"/>
  <c r="Q23" i="20" s="1"/>
  <c r="Q14" i="20"/>
  <c r="Q22" i="20" s="1"/>
  <c r="M60" i="20"/>
  <c r="M35" i="20"/>
  <c r="D14" i="20"/>
  <c r="D22" i="20" s="1"/>
  <c r="AG21" i="20"/>
  <c r="Q60" i="20"/>
  <c r="AW31" i="20"/>
  <c r="AW15" i="20"/>
  <c r="AW23" i="20" s="1"/>
  <c r="AW13" i="20"/>
  <c r="AW21" i="20" s="1"/>
  <c r="AW14" i="20"/>
  <c r="AW22" i="20" s="1"/>
  <c r="AW16" i="20"/>
  <c r="AW24" i="20" s="1"/>
  <c r="AG59" i="20"/>
  <c r="AG51" i="20"/>
  <c r="AG52" i="20" s="1"/>
  <c r="AG56" i="20" s="1"/>
  <c r="AG34" i="20"/>
  <c r="AK59" i="20"/>
  <c r="AK51" i="20"/>
  <c r="AK52" i="20" s="1"/>
  <c r="AK56" i="20" s="1"/>
  <c r="AK34" i="20"/>
  <c r="T11" i="20"/>
  <c r="T19" i="20" s="1"/>
  <c r="AF12" i="20"/>
  <c r="AV51" i="20"/>
  <c r="AV52" i="20" s="1"/>
  <c r="AV56" i="20" s="1"/>
  <c r="AV59" i="20"/>
  <c r="AV34" i="20"/>
  <c r="X11" i="20"/>
  <c r="X19" i="20" s="1"/>
  <c r="U20" i="20"/>
  <c r="W61" i="20"/>
  <c r="W36" i="20"/>
  <c r="O11" i="20"/>
  <c r="O19" i="20" s="1"/>
  <c r="AU63" i="20"/>
  <c r="AU38" i="20"/>
  <c r="O63" i="20"/>
  <c r="O38" i="20"/>
  <c r="AU62" i="20"/>
  <c r="AU37" i="20"/>
  <c r="O62" i="20"/>
  <c r="O37" i="20"/>
  <c r="BK13" i="20"/>
  <c r="BK21" i="20" s="1"/>
  <c r="AC31" i="20"/>
  <c r="AC36" i="20" s="1"/>
  <c r="AC14" i="20"/>
  <c r="AC22" i="20" s="1"/>
  <c r="AC13" i="20"/>
  <c r="AC21" i="20" s="1"/>
  <c r="AC16" i="20"/>
  <c r="AC24" i="20" s="1"/>
  <c r="AC15" i="20"/>
  <c r="AC23" i="20" s="1"/>
  <c r="AM15" i="20"/>
  <c r="AM23" i="20" s="1"/>
  <c r="BJ14" i="20"/>
  <c r="BJ22" i="20" s="1"/>
  <c r="AL61" i="20"/>
  <c r="AL36" i="20"/>
  <c r="N61" i="20"/>
  <c r="N36" i="20"/>
  <c r="BJ12" i="20"/>
  <c r="BA11" i="20"/>
  <c r="BA19" i="20" s="1"/>
  <c r="BH61" i="20"/>
  <c r="AJ61" i="20"/>
  <c r="AJ36" i="20"/>
  <c r="L61" i="20"/>
  <c r="L36" i="20"/>
  <c r="AB20" i="20"/>
  <c r="BG20" i="20"/>
  <c r="AA60" i="20"/>
  <c r="AA35" i="20"/>
  <c r="BG11" i="20"/>
  <c r="BG19" i="20" s="1"/>
  <c r="S59" i="20"/>
  <c r="S34" i="20"/>
  <c r="S51" i="20"/>
  <c r="S52" i="20" s="1"/>
  <c r="S56" i="20" s="1"/>
  <c r="AC12" i="20"/>
  <c r="AJ13" i="20"/>
  <c r="AJ21" i="20" s="1"/>
  <c r="F13" i="20"/>
  <c r="F21" i="20" s="1"/>
  <c r="BI61" i="20"/>
  <c r="M19" i="20"/>
  <c r="AW59" i="20"/>
  <c r="AW51" i="20"/>
  <c r="AW52" i="20" s="1"/>
  <c r="AW56" i="20" s="1"/>
  <c r="AW34" i="20"/>
  <c r="AN19" i="20"/>
  <c r="AS16" i="20"/>
  <c r="AS24" i="20" s="1"/>
  <c r="AY63" i="20"/>
  <c r="AY38" i="20"/>
  <c r="S24" i="20"/>
  <c r="AQ23" i="20"/>
  <c r="C62" i="20"/>
  <c r="C37" i="20"/>
  <c r="S61" i="20"/>
  <c r="S36" i="20"/>
  <c r="BG21" i="20"/>
  <c r="BL23" i="20"/>
  <c r="AP63" i="20"/>
  <c r="AP38" i="20"/>
  <c r="J38" i="20"/>
  <c r="J63" i="20"/>
  <c r="AP62" i="20"/>
  <c r="AP37" i="20"/>
  <c r="J37" i="20"/>
  <c r="J62" i="20"/>
  <c r="AX36" i="20"/>
  <c r="AX61" i="20"/>
  <c r="Z61" i="20"/>
  <c r="Z36" i="20"/>
  <c r="BM62" i="20"/>
  <c r="BM37" i="20"/>
  <c r="I23" i="20"/>
  <c r="AN23" i="20"/>
  <c r="AV61" i="20"/>
  <c r="AV36" i="20"/>
  <c r="P61" i="20"/>
  <c r="P36" i="20"/>
  <c r="AT31" i="20"/>
  <c r="AT14" i="20"/>
  <c r="AT22" i="20" s="1"/>
  <c r="Z60" i="20"/>
  <c r="Z35" i="20"/>
  <c r="R51" i="20"/>
  <c r="R52" i="20" s="1"/>
  <c r="R56" i="20" s="1"/>
  <c r="R59" i="20"/>
  <c r="R34" i="20"/>
  <c r="Q19" i="20"/>
  <c r="AT12" i="20"/>
  <c r="Y21" i="20"/>
  <c r="AO20" i="20"/>
  <c r="I12" i="20"/>
  <c r="I20" i="20" s="1"/>
  <c r="AW19" i="20"/>
  <c r="AM34" i="20"/>
  <c r="AM16" i="20"/>
  <c r="AM24" i="20" s="1"/>
  <c r="BL60" i="20"/>
  <c r="BL35" i="20"/>
  <c r="AF60" i="20"/>
  <c r="AF35" i="20"/>
  <c r="X59" i="20"/>
  <c r="X51" i="20"/>
  <c r="X52" i="20" s="1"/>
  <c r="X56" i="20" s="1"/>
  <c r="X34" i="20"/>
  <c r="U60" i="20"/>
  <c r="U35" i="20"/>
  <c r="AL16" i="20"/>
  <c r="AL24" i="20" s="1"/>
  <c r="BH31" i="20"/>
  <c r="BH36" i="20" s="1"/>
  <c r="BH12" i="20"/>
  <c r="BH20" i="20" s="1"/>
  <c r="AM38" i="20"/>
  <c r="AU22" i="20"/>
  <c r="W14" i="20"/>
  <c r="W22" i="20" s="1"/>
  <c r="BC21" i="20"/>
  <c r="BC60" i="20"/>
  <c r="BC35" i="20"/>
  <c r="AC19" i="20"/>
  <c r="N23" i="20"/>
  <c r="BJ16" i="20"/>
  <c r="BJ24" i="20" s="1"/>
  <c r="AD24" i="20"/>
  <c r="BJ15" i="20"/>
  <c r="BJ23" i="20" s="1"/>
  <c r="AD23" i="20"/>
  <c r="BJ36" i="20"/>
  <c r="BJ61" i="20"/>
  <c r="BJ60" i="20"/>
  <c r="BJ35" i="20"/>
  <c r="BA59" i="20"/>
  <c r="BA51" i="20"/>
  <c r="BA52" i="20" s="1"/>
  <c r="BA56" i="20" s="1"/>
  <c r="BA34" i="20"/>
  <c r="U13" i="20"/>
  <c r="U21" i="20" s="1"/>
  <c r="AY60" i="20"/>
  <c r="AY35" i="20"/>
  <c r="BG59" i="20"/>
  <c r="BG51" i="20"/>
  <c r="BG52" i="20" s="1"/>
  <c r="BG56" i="20" s="1"/>
  <c r="BG34" i="20"/>
  <c r="AC60" i="20"/>
  <c r="AC35" i="20"/>
  <c r="AB13" i="20"/>
  <c r="AB21" i="20" s="1"/>
  <c r="AM13" i="20"/>
  <c r="AM21" i="20" s="1"/>
  <c r="N14" i="20"/>
  <c r="N22" i="20" s="1"/>
  <c r="J20" i="20" l="1"/>
  <c r="BB20" i="20"/>
  <c r="BI36" i="20"/>
  <c r="BC20" i="20"/>
  <c r="S20" i="20"/>
  <c r="AF20" i="20"/>
  <c r="BL20" i="20"/>
  <c r="BJ20" i="20"/>
  <c r="M20" i="20"/>
  <c r="AE20" i="20"/>
  <c r="AH20" i="20"/>
  <c r="R20" i="20"/>
  <c r="BD36" i="20"/>
  <c r="AC20" i="20"/>
  <c r="BF20" i="20"/>
  <c r="AF19" i="20"/>
  <c r="AE19" i="20"/>
  <c r="T20" i="20"/>
  <c r="AT20" i="20"/>
  <c r="BD20" i="20"/>
  <c r="BK20" i="20"/>
  <c r="F20" i="20"/>
  <c r="Q34" i="20"/>
  <c r="AC38" i="20"/>
  <c r="AC37" i="20"/>
  <c r="AW35" i="20"/>
  <c r="AW38" i="20"/>
  <c r="AW37" i="20"/>
  <c r="AM20" i="20"/>
  <c r="AD19" i="20"/>
  <c r="P19" i="20"/>
  <c r="BD38" i="20"/>
  <c r="BD37" i="20"/>
  <c r="BD35" i="20"/>
  <c r="AG20" i="20"/>
  <c r="D34" i="20"/>
  <c r="D35" i="20"/>
  <c r="D37" i="20"/>
  <c r="D38" i="20"/>
  <c r="AS68" i="20"/>
  <c r="AT68" i="20" s="1"/>
  <c r="AU68" i="20" s="1"/>
  <c r="AV68" i="20" s="1"/>
  <c r="AW68" i="20" s="1"/>
  <c r="AX68" i="20" s="1"/>
  <c r="AY68" i="20" s="1"/>
  <c r="AZ68" i="20" s="1"/>
  <c r="BA68" i="20" s="1"/>
  <c r="BB68" i="20" s="1"/>
  <c r="BC68" i="20" s="1"/>
  <c r="BD68" i="20" s="1"/>
  <c r="BE68" i="20" s="1"/>
  <c r="BF68" i="20" s="1"/>
  <c r="BG68" i="20" s="1"/>
  <c r="BH68" i="20" s="1"/>
  <c r="BI68" i="20" s="1"/>
  <c r="BJ68" i="20" s="1"/>
  <c r="BK68" i="20" s="1"/>
  <c r="BL68" i="20" s="1"/>
  <c r="BM68" i="20" s="1"/>
  <c r="E20" i="20"/>
  <c r="C19" i="20"/>
  <c r="AR70" i="20"/>
  <c r="AS70" i="20" s="1"/>
  <c r="AT70" i="20" s="1"/>
  <c r="AU70" i="20" s="1"/>
  <c r="AV70" i="20" s="1"/>
  <c r="AW70" i="20" s="1"/>
  <c r="AX70" i="20" s="1"/>
  <c r="AY70" i="20" s="1"/>
  <c r="AZ70" i="20" s="1"/>
  <c r="BA70" i="20" s="1"/>
  <c r="BB70" i="20" s="1"/>
  <c r="BC70" i="20" s="1"/>
  <c r="BD70" i="20" s="1"/>
  <c r="BE70" i="20" s="1"/>
  <c r="BF70" i="20" s="1"/>
  <c r="BG70" i="20" s="1"/>
  <c r="BH70" i="20" s="1"/>
  <c r="BI70" i="20" s="1"/>
  <c r="BJ70" i="20" s="1"/>
  <c r="BK70" i="20" s="1"/>
  <c r="BL70" i="20" s="1"/>
  <c r="BM70" i="20" s="1"/>
  <c r="V19" i="20"/>
  <c r="P37" i="20"/>
  <c r="P38" i="20"/>
  <c r="G19" i="20"/>
  <c r="AS20" i="20"/>
  <c r="AR19" i="20"/>
  <c r="BM20" i="20"/>
  <c r="AV20" i="20"/>
  <c r="BI35" i="20"/>
  <c r="BI37" i="20"/>
  <c r="BI38" i="20"/>
  <c r="AT34" i="20"/>
  <c r="AT37" i="20"/>
  <c r="AT38" i="20"/>
  <c r="AT35" i="20"/>
  <c r="Q37" i="20"/>
  <c r="Q38" i="20"/>
  <c r="AT36" i="20"/>
  <c r="AC34" i="20"/>
  <c r="I19" i="20"/>
  <c r="V20" i="20"/>
  <c r="AR20" i="20"/>
  <c r="AO19" i="20"/>
  <c r="H19" i="20"/>
  <c r="AB19" i="20"/>
  <c r="BB19" i="20"/>
  <c r="AY20" i="20"/>
  <c r="D36" i="20"/>
  <c r="AJ20" i="20"/>
  <c r="AY67" i="20"/>
  <c r="AZ67" i="20" s="1"/>
  <c r="BA67" i="20" s="1"/>
  <c r="BB67" i="20" s="1"/>
  <c r="BC67" i="20" s="1"/>
  <c r="BD67" i="20" s="1"/>
  <c r="BE67" i="20" s="1"/>
  <c r="BF67" i="20" s="1"/>
  <c r="BG67" i="20" s="1"/>
  <c r="BH67" i="20" s="1"/>
  <c r="BI67" i="20" s="1"/>
  <c r="BJ67" i="20" s="1"/>
  <c r="BK67" i="20" s="1"/>
  <c r="BL67" i="20" s="1"/>
  <c r="BM67" i="20" s="1"/>
  <c r="AK20" i="20"/>
  <c r="AP20" i="20"/>
  <c r="AX20" i="20"/>
  <c r="K20" i="20"/>
  <c r="P34" i="20"/>
  <c r="BM19" i="20"/>
  <c r="W20" i="20"/>
  <c r="K19" i="20"/>
  <c r="BI19" i="20"/>
  <c r="BK19" i="20"/>
  <c r="AU19" i="20"/>
  <c r="X37" i="20"/>
  <c r="X38" i="20"/>
  <c r="X36" i="20"/>
  <c r="AU69" i="20"/>
  <c r="AV69" i="20" s="1"/>
  <c r="AW69" i="20" s="1"/>
  <c r="AX69" i="20" s="1"/>
  <c r="AY69" i="20" s="1"/>
  <c r="AZ69" i="20" s="1"/>
  <c r="BA69" i="20" s="1"/>
  <c r="BB69" i="20" s="1"/>
  <c r="BC69" i="20" s="1"/>
  <c r="BD69" i="20" s="1"/>
  <c r="BE69" i="20" s="1"/>
  <c r="BF69" i="20" s="1"/>
  <c r="BG69" i="20" s="1"/>
  <c r="BH69" i="20" s="1"/>
  <c r="BI69" i="20" s="1"/>
  <c r="BJ69" i="20" s="1"/>
  <c r="BK69" i="20" s="1"/>
  <c r="BL69" i="20" s="1"/>
  <c r="BM69" i="20" s="1"/>
  <c r="AQ20" i="20"/>
  <c r="N20" i="20"/>
  <c r="AW20" i="20"/>
  <c r="G37" i="20"/>
  <c r="G38" i="20"/>
  <c r="G35" i="20"/>
  <c r="G34" i="20"/>
  <c r="AV37" i="20"/>
  <c r="AV38" i="20"/>
  <c r="AV35" i="20"/>
  <c r="C20" i="20"/>
  <c r="Z19" i="20"/>
  <c r="D20" i="20"/>
  <c r="AW36" i="20"/>
  <c r="AL34" i="20"/>
  <c r="AL37" i="20"/>
  <c r="AL38" i="20"/>
  <c r="AL35" i="20"/>
  <c r="BC19" i="20"/>
  <c r="AY19" i="20"/>
  <c r="BI20" i="20"/>
  <c r="AL20" i="20"/>
  <c r="BH34" i="20"/>
  <c r="BH35" i="20"/>
  <c r="BH37" i="20"/>
  <c r="BH38" i="20"/>
  <c r="BA20" i="20"/>
  <c r="H20" i="20"/>
  <c r="AI20" i="20"/>
  <c r="N19" i="20"/>
  <c r="O20" i="20"/>
  <c r="Y20" i="20"/>
  <c r="L19" i="20"/>
  <c r="F19" i="20"/>
  <c r="BD19" i="20"/>
  <c r="AX19" i="20"/>
  <c r="X20" i="20"/>
  <c r="AS19" i="20"/>
  <c r="P20" i="20"/>
  <c r="BW11" i="11" l="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B11"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BW9" i="11"/>
  <c r="BV9" i="11"/>
  <c r="BU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B9" i="11"/>
  <c r="BW8" i="11"/>
  <c r="BV8" i="11"/>
  <c r="BU8" i="11"/>
  <c r="BT8" i="11"/>
  <c r="BS8" i="11"/>
  <c r="BR8" i="11"/>
  <c r="BQ8" i="11"/>
  <c r="BP8" i="11"/>
  <c r="BO8" i="11"/>
  <c r="BN8" i="11"/>
  <c r="BM8" i="11"/>
  <c r="BL8"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BW5" i="11"/>
  <c r="BV5" i="11"/>
  <c r="BU5" i="11"/>
  <c r="BT5" i="11"/>
  <c r="BS5" i="11"/>
  <c r="BR5" i="11"/>
  <c r="BQ5" i="11"/>
  <c r="BP5" i="11"/>
  <c r="BO5" i="11"/>
  <c r="BN5" i="11"/>
  <c r="BM5" i="11"/>
  <c r="BL5" i="11"/>
  <c r="BK5" i="11"/>
  <c r="BJ5" i="11"/>
  <c r="BI5" i="11"/>
  <c r="BH5" i="11"/>
  <c r="BG5" i="11"/>
  <c r="BF5" i="11"/>
  <c r="BE5" i="11"/>
  <c r="BD5" i="11"/>
  <c r="BC5" i="11"/>
  <c r="BB5" i="11"/>
  <c r="BA5" i="11"/>
  <c r="AZ5" i="11"/>
  <c r="AY5" i="11"/>
  <c r="AX5" i="11"/>
  <c r="AW5" i="11"/>
  <c r="AV5" i="1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C5" i="11"/>
  <c r="B5" i="11"/>
  <c r="BW4" i="11"/>
  <c r="BV4" i="11"/>
  <c r="BU4" i="11"/>
  <c r="BT4" i="11"/>
  <c r="BS4" i="11"/>
  <c r="BR4" i="11"/>
  <c r="BQ4" i="11"/>
  <c r="BP4" i="11"/>
  <c r="BO4" i="11"/>
  <c r="BN4" i="11"/>
  <c r="BM4" i="11"/>
  <c r="BL4" i="11"/>
  <c r="BK4" i="11"/>
  <c r="BJ4" i="11"/>
  <c r="BI4" i="11"/>
  <c r="BH4" i="11"/>
  <c r="BG4" i="11"/>
  <c r="BF4" i="11"/>
  <c r="BE4" i="11"/>
  <c r="BD4" i="11"/>
  <c r="BC4" i="11"/>
  <c r="BB4" i="11"/>
  <c r="BA4" i="11"/>
  <c r="AZ4" i="11"/>
  <c r="AY4" i="11"/>
  <c r="AX4" i="11"/>
  <c r="AW4" i="11"/>
  <c r="AV4" i="11"/>
  <c r="AU4" i="11"/>
  <c r="AT4" i="11"/>
  <c r="AS4" i="11"/>
  <c r="AR4" i="11"/>
  <c r="AQ4" i="11"/>
  <c r="AP4" i="11"/>
  <c r="AO4" i="11"/>
  <c r="AN4" i="11"/>
  <c r="AM4" i="11"/>
  <c r="AL4" i="11"/>
  <c r="AK4" i="11"/>
  <c r="AJ4" i="11"/>
  <c r="AI4" i="11"/>
  <c r="AH4" i="11"/>
  <c r="AG4" i="11"/>
  <c r="AF4" i="11"/>
  <c r="AE4" i="11"/>
  <c r="AD4" i="11"/>
  <c r="AC4" i="11"/>
  <c r="AB4" i="11"/>
  <c r="AA4" i="11"/>
  <c r="Z4" i="11"/>
  <c r="Y4" i="11"/>
  <c r="X4" i="11"/>
  <c r="W4" i="11"/>
  <c r="V4" i="11"/>
  <c r="U4" i="11"/>
  <c r="T4" i="11"/>
  <c r="S4" i="11"/>
  <c r="R4" i="11"/>
  <c r="Q4" i="11"/>
  <c r="P4" i="11"/>
  <c r="O4" i="11"/>
  <c r="N4" i="11"/>
  <c r="M4" i="11"/>
  <c r="L4" i="11"/>
  <c r="K4" i="11"/>
  <c r="J4" i="11"/>
  <c r="I4" i="11"/>
  <c r="H4" i="11"/>
  <c r="G4" i="11"/>
  <c r="F4" i="11"/>
  <c r="E4" i="11"/>
  <c r="D4" i="11"/>
  <c r="C4" i="11"/>
  <c r="B4" i="11"/>
  <c r="BW3" i="11"/>
  <c r="BV3" i="11"/>
  <c r="BU3" i="11"/>
  <c r="BT3" i="11"/>
  <c r="BS3" i="11"/>
  <c r="BR3" i="11"/>
  <c r="BQ3" i="11"/>
  <c r="BP3" i="11"/>
  <c r="BO3" i="11"/>
  <c r="BN3" i="11"/>
  <c r="BM3" i="11"/>
  <c r="BL3" i="11"/>
  <c r="BK3" i="11"/>
  <c r="BJ3" i="11"/>
  <c r="BI3" i="11"/>
  <c r="BH3" i="11"/>
  <c r="BG3" i="11"/>
  <c r="BF3" i="11"/>
  <c r="BE3" i="11"/>
  <c r="BD3" i="11"/>
  <c r="BC3" i="11"/>
  <c r="BB3" i="11"/>
  <c r="BA3" i="11"/>
  <c r="AZ3" i="11"/>
  <c r="AY3" i="11"/>
  <c r="AX3" i="11"/>
  <c r="AW3" i="11"/>
  <c r="AV3" i="11"/>
  <c r="AU3" i="11"/>
  <c r="AT3" i="11"/>
  <c r="AS3" i="11"/>
  <c r="AR3" i="11"/>
  <c r="AQ3" i="11"/>
  <c r="AP3" i="11"/>
  <c r="AO3" i="11"/>
  <c r="AN3" i="11"/>
  <c r="AM3" i="11"/>
  <c r="AL3" i="11"/>
  <c r="AK3" i="11"/>
  <c r="AJ3" i="11"/>
  <c r="AI3" i="11"/>
  <c r="AH3" i="11"/>
  <c r="AG3" i="11"/>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BW2" i="11"/>
  <c r="BV2" i="11"/>
  <c r="BU2" i="11"/>
  <c r="BT2" i="11"/>
  <c r="BS2" i="11"/>
  <c r="BR2" i="11"/>
  <c r="BQ2" i="11"/>
  <c r="BP2" i="11"/>
  <c r="BO2" i="11"/>
  <c r="BN2"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R13" i="11" l="1"/>
  <c r="AR24" i="11" s="1"/>
  <c r="AR33" i="11" s="1"/>
  <c r="L13" i="11"/>
  <c r="L22" i="11"/>
  <c r="L21" i="11"/>
  <c r="L31" i="11" s="1"/>
  <c r="L16" i="11"/>
  <c r="L27" i="11" s="1"/>
  <c r="L15" i="11"/>
  <c r="L26" i="11" s="1"/>
  <c r="AH13" i="11"/>
  <c r="AH22" i="11" s="1"/>
  <c r="AZ24" i="11"/>
  <c r="AZ33" i="11" s="1"/>
  <c r="AI13" i="11"/>
  <c r="AI16" i="11" s="1"/>
  <c r="AI27" i="11" s="1"/>
  <c r="AQ13" i="11"/>
  <c r="AQ15" i="11" s="1"/>
  <c r="AQ26" i="11" s="1"/>
  <c r="BG13" i="11"/>
  <c r="BG15" i="11" s="1"/>
  <c r="BG26" i="11" s="1"/>
  <c r="M13" i="11"/>
  <c r="M21" i="11" s="1"/>
  <c r="AC18" i="11"/>
  <c r="AC29" i="11" s="1"/>
  <c r="AS13" i="11"/>
  <c r="AS15" i="11" s="1"/>
  <c r="AS26" i="11" s="1"/>
  <c r="BO20" i="11"/>
  <c r="AI21" i="11"/>
  <c r="AQ21" i="11"/>
  <c r="Z13" i="11"/>
  <c r="Z15" i="11" s="1"/>
  <c r="Z26" i="11" s="1"/>
  <c r="BV13" i="11"/>
  <c r="BV18" i="11" s="1"/>
  <c r="BV29" i="11" s="1"/>
  <c r="AR18" i="11"/>
  <c r="AR29" i="11" s="1"/>
  <c r="R19" i="11"/>
  <c r="AX19" i="11"/>
  <c r="R20" i="11"/>
  <c r="AX20" i="11"/>
  <c r="AX21" i="11"/>
  <c r="BW13" i="11"/>
  <c r="BW20" i="11" s="1"/>
  <c r="BJ18" i="11"/>
  <c r="BJ29" i="11" s="1"/>
  <c r="L19" i="11"/>
  <c r="L20" i="11"/>
  <c r="AP13" i="11"/>
  <c r="AP21" i="11" s="1"/>
  <c r="BN13" i="11"/>
  <c r="BN17" i="11" s="1"/>
  <c r="BN28" i="11" s="1"/>
  <c r="L18" i="11"/>
  <c r="L29" i="11" s="1"/>
  <c r="BN19" i="11"/>
  <c r="BN20" i="11"/>
  <c r="AH21" i="11"/>
  <c r="AH31" i="11" s="1"/>
  <c r="BV21" i="11"/>
  <c r="BB23" i="11"/>
  <c r="BB32" i="11" s="1"/>
  <c r="S13" i="11"/>
  <c r="S20" i="11" s="1"/>
  <c r="BO15" i="11"/>
  <c r="BO26" i="11" s="1"/>
  <c r="BO13" i="11"/>
  <c r="BO19" i="11" s="1"/>
  <c r="AX13" i="11"/>
  <c r="AX23" i="11" s="1"/>
  <c r="AX32" i="11" s="1"/>
  <c r="BV19" i="11"/>
  <c r="BN21" i="11"/>
  <c r="BJ23" i="11"/>
  <c r="BJ32" i="11" s="1"/>
  <c r="L24" i="11"/>
  <c r="L33" i="11" s="1"/>
  <c r="AA13" i="11"/>
  <c r="AA15" i="11" s="1"/>
  <c r="AA26" i="11" s="1"/>
  <c r="AB13" i="11"/>
  <c r="AB23" i="11" s="1"/>
  <c r="AB32" i="11" s="1"/>
  <c r="AZ16" i="11"/>
  <c r="AZ27" i="11" s="1"/>
  <c r="BH13" i="11"/>
  <c r="BH16" i="11" s="1"/>
  <c r="BH27" i="11" s="1"/>
  <c r="AX17" i="11"/>
  <c r="AX28" i="11" s="1"/>
  <c r="R13" i="11"/>
  <c r="R21" i="11" s="1"/>
  <c r="BF13" i="11"/>
  <c r="BF15" i="11" s="1"/>
  <c r="BF26" i="11" s="1"/>
  <c r="AN16" i="11"/>
  <c r="AN27" i="11" s="1"/>
  <c r="Z19" i="11"/>
  <c r="BF19" i="11"/>
  <c r="BF20" i="11"/>
  <c r="Z21" i="11"/>
  <c r="Z31" i="11" s="1"/>
  <c r="AY13" i="11"/>
  <c r="AY19" i="11" s="1"/>
  <c r="R18" i="11"/>
  <c r="R29" i="11" s="1"/>
  <c r="R16" i="11"/>
  <c r="R27" i="11" s="1"/>
  <c r="Z16" i="11"/>
  <c r="Z27" i="11" s="1"/>
  <c r="AH16" i="11"/>
  <c r="AH27" i="11" s="1"/>
  <c r="AP16" i="11"/>
  <c r="AP27" i="11" s="1"/>
  <c r="BF16" i="11"/>
  <c r="BF27" i="11" s="1"/>
  <c r="BN16" i="11"/>
  <c r="BN27" i="11" s="1"/>
  <c r="BV16" i="11"/>
  <c r="BV27" i="11" s="1"/>
  <c r="BD17" i="11"/>
  <c r="BD28" i="11" s="1"/>
  <c r="Z22" i="11"/>
  <c r="AX22" i="11"/>
  <c r="T13" i="11"/>
  <c r="T24" i="11" s="1"/>
  <c r="T33" i="11" s="1"/>
  <c r="AZ13" i="11"/>
  <c r="AZ23" i="11" s="1"/>
  <c r="AZ32" i="11" s="1"/>
  <c r="BS23" i="11"/>
  <c r="BS32" i="11" s="1"/>
  <c r="M24" i="11"/>
  <c r="M33" i="11" s="1"/>
  <c r="AS24" i="11"/>
  <c r="AS33" i="11" s="1"/>
  <c r="BA24" i="11"/>
  <c r="BA33" i="11" s="1"/>
  <c r="S16" i="11"/>
  <c r="S27" i="11" s="1"/>
  <c r="AY16" i="11"/>
  <c r="AY27" i="11" s="1"/>
  <c r="M19" i="11"/>
  <c r="AS19" i="11"/>
  <c r="BI19" i="11"/>
  <c r="M20" i="11"/>
  <c r="U20" i="11"/>
  <c r="AK20" i="11"/>
  <c r="AS20" i="11"/>
  <c r="BI21" i="11"/>
  <c r="Y23" i="11"/>
  <c r="Y32" i="11" s="1"/>
  <c r="U13" i="11"/>
  <c r="U24" i="11" s="1"/>
  <c r="U33" i="11" s="1"/>
  <c r="BA13" i="11"/>
  <c r="BA15" i="11" s="1"/>
  <c r="BA26" i="11" s="1"/>
  <c r="V13" i="11"/>
  <c r="V24" i="11" s="1"/>
  <c r="V33" i="11" s="1"/>
  <c r="AT13" i="11"/>
  <c r="AT17" i="11" s="1"/>
  <c r="AT28" i="11" s="1"/>
  <c r="BJ13" i="11"/>
  <c r="BJ17" i="11" s="1"/>
  <c r="BJ28" i="11" s="1"/>
  <c r="O13" i="11"/>
  <c r="O23" i="11" s="1"/>
  <c r="O32" i="11" s="1"/>
  <c r="W13" i="11"/>
  <c r="W23" i="11" s="1"/>
  <c r="W32" i="11" s="1"/>
  <c r="AE13" i="11"/>
  <c r="AE23" i="11" s="1"/>
  <c r="AE32" i="11" s="1"/>
  <c r="AM13" i="11"/>
  <c r="AM17" i="11" s="1"/>
  <c r="AM28" i="11" s="1"/>
  <c r="AU13" i="11"/>
  <c r="AU16" i="11" s="1"/>
  <c r="AU27" i="11" s="1"/>
  <c r="BC13" i="11"/>
  <c r="BC17" i="11" s="1"/>
  <c r="BC28" i="11" s="1"/>
  <c r="BK13" i="11"/>
  <c r="BK22" i="11" s="1"/>
  <c r="BS15" i="11"/>
  <c r="BS26" i="11" s="1"/>
  <c r="BS13" i="11"/>
  <c r="AY17" i="11"/>
  <c r="AY28" i="11" s="1"/>
  <c r="BO17" i="11"/>
  <c r="BO28" i="11" s="1"/>
  <c r="Y18" i="11"/>
  <c r="Y29" i="11" s="1"/>
  <c r="AG18" i="11"/>
  <c r="AG29" i="11" s="1"/>
  <c r="BE18" i="11"/>
  <c r="BE29" i="11" s="1"/>
  <c r="W19" i="11"/>
  <c r="AE19" i="11"/>
  <c r="BS19" i="11"/>
  <c r="BS20" i="11"/>
  <c r="O21" i="11"/>
  <c r="W21" i="11"/>
  <c r="AE21" i="11"/>
  <c r="AM21" i="11"/>
  <c r="BS21" i="11"/>
  <c r="M22" i="11"/>
  <c r="AC13" i="11"/>
  <c r="AC22" i="11" s="1"/>
  <c r="BI13" i="11"/>
  <c r="BI17" i="11" s="1"/>
  <c r="BI28" i="11" s="1"/>
  <c r="AD13" i="11"/>
  <c r="AD23" i="11" s="1"/>
  <c r="AD32" i="11" s="1"/>
  <c r="BB13" i="11"/>
  <c r="BB15" i="11" s="1"/>
  <c r="BB26" i="11" s="1"/>
  <c r="AR16" i="11"/>
  <c r="AR27" i="11" s="1"/>
  <c r="AH17" i="11"/>
  <c r="AH28" i="11" s="1"/>
  <c r="BV17" i="11"/>
  <c r="BV28" i="11" s="1"/>
  <c r="P18" i="11"/>
  <c r="P29" i="11" s="1"/>
  <c r="AV18" i="11"/>
  <c r="AV29" i="11" s="1"/>
  <c r="AL19" i="11"/>
  <c r="AT20" i="11"/>
  <c r="BJ20" i="11"/>
  <c r="P13" i="11"/>
  <c r="P15" i="11" s="1"/>
  <c r="P26" i="11" s="1"/>
  <c r="X13" i="11"/>
  <c r="X16" i="11" s="1"/>
  <c r="X27" i="11" s="1"/>
  <c r="AF13" i="11"/>
  <c r="AF18" i="11" s="1"/>
  <c r="AF29" i="11" s="1"/>
  <c r="AN13" i="11"/>
  <c r="AN18" i="11" s="1"/>
  <c r="AN29" i="11" s="1"/>
  <c r="AV13" i="11"/>
  <c r="AV16" i="11" s="1"/>
  <c r="AV27" i="11" s="1"/>
  <c r="BD13" i="11"/>
  <c r="BD16" i="11" s="1"/>
  <c r="BD27" i="11" s="1"/>
  <c r="BL13" i="11"/>
  <c r="BL19" i="11" s="1"/>
  <c r="BT13" i="11"/>
  <c r="BT17" i="11" s="1"/>
  <c r="BT28" i="11" s="1"/>
  <c r="BB16" i="11"/>
  <c r="BB27" i="11" s="1"/>
  <c r="L17" i="11"/>
  <c r="L28" i="11" s="1"/>
  <c r="AB17" i="11"/>
  <c r="AB28" i="11" s="1"/>
  <c r="AR17" i="11"/>
  <c r="AR28" i="11" s="1"/>
  <c r="AP18" i="11"/>
  <c r="AP29" i="11" s="1"/>
  <c r="BN18" i="11"/>
  <c r="BN29" i="11" s="1"/>
  <c r="P19" i="11"/>
  <c r="AN19" i="11"/>
  <c r="AV19" i="11"/>
  <c r="BD19" i="11"/>
  <c r="P20" i="11"/>
  <c r="AN20" i="11"/>
  <c r="AV20" i="11"/>
  <c r="BD20" i="11"/>
  <c r="BT20" i="11"/>
  <c r="P21" i="11"/>
  <c r="L23" i="11"/>
  <c r="L32" i="11" s="1"/>
  <c r="AR23" i="11"/>
  <c r="AR32" i="11" s="1"/>
  <c r="AJ13" i="11"/>
  <c r="AJ22" i="11" s="1"/>
  <c r="BP13" i="11"/>
  <c r="BP22" i="11" s="1"/>
  <c r="N13" i="11"/>
  <c r="N23" i="11" s="1"/>
  <c r="N32" i="11" s="1"/>
  <c r="AL13" i="11"/>
  <c r="AL18" i="11" s="1"/>
  <c r="AL29" i="11" s="1"/>
  <c r="BR13" i="11"/>
  <c r="BR19" i="11" s="1"/>
  <c r="AB16" i="11"/>
  <c r="AB27" i="11" s="1"/>
  <c r="X18" i="11"/>
  <c r="X29" i="11" s="1"/>
  <c r="Q13" i="11"/>
  <c r="Q21" i="11" s="1"/>
  <c r="Y13" i="11"/>
  <c r="Y22" i="11" s="1"/>
  <c r="AG13" i="11"/>
  <c r="AG15" i="11" s="1"/>
  <c r="AG26" i="11" s="1"/>
  <c r="AO13" i="11"/>
  <c r="AO16" i="11" s="1"/>
  <c r="AO27" i="11" s="1"/>
  <c r="AW13" i="11"/>
  <c r="AW16" i="11" s="1"/>
  <c r="AW27" i="11" s="1"/>
  <c r="BE13" i="11"/>
  <c r="BE16" i="11" s="1"/>
  <c r="BE27" i="11" s="1"/>
  <c r="BM13" i="11"/>
  <c r="BM17" i="11" s="1"/>
  <c r="BM28" i="11" s="1"/>
  <c r="BU13" i="11"/>
  <c r="BU22" i="11" s="1"/>
  <c r="O16" i="11"/>
  <c r="O27" i="11" s="1"/>
  <c r="W16" i="11"/>
  <c r="W27" i="11" s="1"/>
  <c r="AY18" i="11"/>
  <c r="AY29" i="11" s="1"/>
  <c r="BO18" i="11"/>
  <c r="BO29" i="11" s="1"/>
  <c r="Y19" i="11"/>
  <c r="AO19" i="11"/>
  <c r="AK13" i="11"/>
  <c r="AK18" i="11" s="1"/>
  <c r="AK29" i="11" s="1"/>
  <c r="BQ13" i="11"/>
  <c r="BQ22" i="11" s="1"/>
  <c r="BF22" i="11"/>
  <c r="BN22" i="11"/>
  <c r="BV22" i="11"/>
  <c r="P23" i="11"/>
  <c r="P32" i="11" s="1"/>
  <c r="X23" i="11"/>
  <c r="X32" i="11" s="1"/>
  <c r="AN23" i="11"/>
  <c r="AN32" i="11" s="1"/>
  <c r="AV23" i="11"/>
  <c r="AV32" i="11" s="1"/>
  <c r="AY22" i="11"/>
  <c r="BO22" i="11"/>
  <c r="Q23" i="11"/>
  <c r="Q32" i="11" s="1"/>
  <c r="AG23" i="11"/>
  <c r="AG32" i="11" s="1"/>
  <c r="BE23" i="11"/>
  <c r="BE32" i="11" s="1"/>
  <c r="BS24" i="11"/>
  <c r="BS33" i="11" s="1"/>
  <c r="AD21" i="11"/>
  <c r="BB21" i="11"/>
  <c r="BR21" i="11"/>
  <c r="AR22" i="11"/>
  <c r="BN23" i="11"/>
  <c r="BN32" i="11" s="1"/>
  <c r="BV23" i="11"/>
  <c r="BV32" i="11" s="1"/>
  <c r="P24" i="11"/>
  <c r="P33" i="11" s="1"/>
  <c r="X24" i="11"/>
  <c r="X33" i="11" s="1"/>
  <c r="AN24" i="11"/>
  <c r="AN33" i="11" s="1"/>
  <c r="AV24" i="11"/>
  <c r="AV33" i="11" s="1"/>
  <c r="BD24" i="11"/>
  <c r="BD33" i="11" s="1"/>
  <c r="BL24" i="11"/>
  <c r="BL33" i="11" s="1"/>
  <c r="BT24" i="11"/>
  <c r="BT33" i="11" s="1"/>
  <c r="AY23" i="11"/>
  <c r="AY32" i="11" s="1"/>
  <c r="BO23" i="11"/>
  <c r="BO32" i="11" s="1"/>
  <c r="AG24" i="11"/>
  <c r="AG33" i="11" s="1"/>
  <c r="AO24" i="11"/>
  <c r="AO33" i="11" s="1"/>
  <c r="AW24" i="11"/>
  <c r="AW33" i="11" s="1"/>
  <c r="N22" i="11"/>
  <c r="AL22" i="11"/>
  <c r="BJ22" i="11"/>
  <c r="AP24" i="11"/>
  <c r="AP33" i="11" s="1"/>
  <c r="AX24" i="11"/>
  <c r="AX33" i="11" s="1"/>
  <c r="BF24" i="11"/>
  <c r="BF33" i="11" s="1"/>
  <c r="BN24" i="11"/>
  <c r="BN33" i="11" s="1"/>
  <c r="BV24" i="11"/>
  <c r="BV33" i="11" s="1"/>
  <c r="Y21" i="11"/>
  <c r="AG21" i="11"/>
  <c r="AO21" i="11"/>
  <c r="AW21" i="11"/>
  <c r="BE21" i="11"/>
  <c r="BU21" i="11"/>
  <c r="BS22" i="11"/>
  <c r="M23" i="11"/>
  <c r="M32" i="11" s="1"/>
  <c r="AS23" i="11"/>
  <c r="AS32" i="11" s="1"/>
  <c r="BI23" i="11"/>
  <c r="BI32" i="11" s="1"/>
  <c r="BQ23" i="11"/>
  <c r="BQ32" i="11" s="1"/>
  <c r="AA24" i="11"/>
  <c r="AA33" i="11" s="1"/>
  <c r="AI24" i="11"/>
  <c r="AI33" i="11" s="1"/>
  <c r="AQ24" i="11"/>
  <c r="AQ33" i="11" s="1"/>
  <c r="AY24" i="11"/>
  <c r="AY33" i="11" s="1"/>
  <c r="AT15" i="11" l="1"/>
  <c r="AT26" i="11" s="1"/>
  <c r="BC21" i="11"/>
  <c r="AL21" i="11"/>
  <c r="BG23" i="11"/>
  <c r="BG32" i="11" s="1"/>
  <c r="BC24" i="11"/>
  <c r="BC33" i="11" s="1"/>
  <c r="AK23" i="11"/>
  <c r="AK32" i="11" s="1"/>
  <c r="AI17" i="11"/>
  <c r="AI28" i="11" s="1"/>
  <c r="AZ18" i="11"/>
  <c r="AZ29" i="11" s="1"/>
  <c r="BJ24" i="11"/>
  <c r="BJ33" i="11" s="1"/>
  <c r="Y15" i="11"/>
  <c r="Y26" i="11" s="1"/>
  <c r="AE20" i="11"/>
  <c r="AE30" i="11" s="1"/>
  <c r="AS21" i="11"/>
  <c r="R22" i="11"/>
  <c r="R31" i="11" s="1"/>
  <c r="BJ16" i="11"/>
  <c r="BJ27" i="11" s="1"/>
  <c r="AX15" i="11"/>
  <c r="AX26" i="11" s="1"/>
  <c r="AR15" i="11"/>
  <c r="AR26" i="11" s="1"/>
  <c r="AH24" i="11"/>
  <c r="AH33" i="11" s="1"/>
  <c r="AH23" i="11"/>
  <c r="AH32" i="11" s="1"/>
  <c r="BB24" i="11"/>
  <c r="BB33" i="11" s="1"/>
  <c r="BE20" i="11"/>
  <c r="BT21" i="11"/>
  <c r="BT31" i="11" s="1"/>
  <c r="AN15" i="11"/>
  <c r="AN26" i="11" s="1"/>
  <c r="W20" i="11"/>
  <c r="W30" i="11" s="1"/>
  <c r="AK21" i="11"/>
  <c r="AK31" i="11" s="1"/>
  <c r="AJ21" i="11"/>
  <c r="AJ31" i="11" s="1"/>
  <c r="BI16" i="11"/>
  <c r="BI27" i="11" s="1"/>
  <c r="AM16" i="11"/>
  <c r="AM27" i="11" s="1"/>
  <c r="AR20" i="11"/>
  <c r="BW24" i="11"/>
  <c r="BW33" i="11" s="1"/>
  <c r="AU22" i="11"/>
  <c r="Z24" i="11"/>
  <c r="Z33" i="11" s="1"/>
  <c r="AI23" i="11"/>
  <c r="AI32" i="11" s="1"/>
  <c r="Z23" i="11"/>
  <c r="Z32" i="11" s="1"/>
  <c r="AE24" i="11"/>
  <c r="AE33" i="11" s="1"/>
  <c r="AL24" i="11"/>
  <c r="AL33" i="11" s="1"/>
  <c r="AO20" i="11"/>
  <c r="U17" i="11"/>
  <c r="U28" i="11" s="1"/>
  <c r="BB19" i="11"/>
  <c r="BB30" i="11" s="1"/>
  <c r="BD21" i="11"/>
  <c r="S23" i="11"/>
  <c r="S32" i="11" s="1"/>
  <c r="O20" i="11"/>
  <c r="AS16" i="11"/>
  <c r="AS27" i="11" s="1"/>
  <c r="BD18" i="11"/>
  <c r="BD29" i="11" s="1"/>
  <c r="U21" i="11"/>
  <c r="U31" i="11" s="1"/>
  <c r="BG16" i="11"/>
  <c r="BG27" i="11" s="1"/>
  <c r="AZ20" i="11"/>
  <c r="U16" i="11"/>
  <c r="U27" i="11" s="1"/>
  <c r="AM18" i="11"/>
  <c r="AM29" i="11" s="1"/>
  <c r="BN15" i="11"/>
  <c r="BN26" i="11" s="1"/>
  <c r="BM22" i="11"/>
  <c r="AE17" i="11"/>
  <c r="AE28" i="11" s="1"/>
  <c r="AR19" i="11"/>
  <c r="BR15" i="11"/>
  <c r="BR26" i="11" s="1"/>
  <c r="S15" i="11"/>
  <c r="S26" i="11" s="1"/>
  <c r="BG18" i="11"/>
  <c r="BG29" i="11" s="1"/>
  <c r="AT16" i="11"/>
  <c r="AT27" i="11" s="1"/>
  <c r="AM15" i="11"/>
  <c r="AM26" i="11" s="1"/>
  <c r="BR17" i="11"/>
  <c r="BR28" i="11" s="1"/>
  <c r="BE15" i="11"/>
  <c r="BE26" i="11" s="1"/>
  <c r="BT19" i="11"/>
  <c r="BT30" i="11" s="1"/>
  <c r="BA19" i="11"/>
  <c r="BA30" i="11" s="1"/>
  <c r="BA23" i="11"/>
  <c r="BA32" i="11" s="1"/>
  <c r="AA22" i="11"/>
  <c r="BT15" i="11"/>
  <c r="BT26" i="11" s="1"/>
  <c r="N21" i="11"/>
  <c r="AA18" i="11"/>
  <c r="AA29" i="11" s="1"/>
  <c r="AV30" i="11"/>
  <c r="U23" i="11"/>
  <c r="U32" i="11" s="1"/>
  <c r="BR20" i="11"/>
  <c r="BR30" i="11" s="1"/>
  <c r="BA17" i="11"/>
  <c r="BA28" i="11" s="1"/>
  <c r="BK18" i="11"/>
  <c r="BK29" i="11" s="1"/>
  <c r="AU24" i="11"/>
  <c r="AU33" i="11" s="1"/>
  <c r="AS17" i="11"/>
  <c r="AS28" i="11" s="1"/>
  <c r="BB22" i="11"/>
  <c r="BB31" i="11" s="1"/>
  <c r="AA17" i="11"/>
  <c r="AA28" i="11" s="1"/>
  <c r="BC18" i="11"/>
  <c r="BC29" i="11" s="1"/>
  <c r="R15" i="11"/>
  <c r="R26" i="11" s="1"/>
  <c r="BK23" i="11"/>
  <c r="BK32" i="11" s="1"/>
  <c r="BC22" i="11"/>
  <c r="AK17" i="11"/>
  <c r="AK28" i="11" s="1"/>
  <c r="AT19" i="11"/>
  <c r="BC23" i="11"/>
  <c r="BC32" i="11" s="1"/>
  <c r="BO24" i="11"/>
  <c r="BO33" i="11" s="1"/>
  <c r="R24" i="11"/>
  <c r="R33" i="11" s="1"/>
  <c r="R23" i="11"/>
  <c r="R32" i="11" s="1"/>
  <c r="W24" i="11"/>
  <c r="W33" i="11" s="1"/>
  <c r="BT23" i="11"/>
  <c r="BT32" i="11" s="1"/>
  <c r="Y20" i="11"/>
  <c r="Y30" i="11" s="1"/>
  <c r="M17" i="11"/>
  <c r="M28" i="11" s="1"/>
  <c r="AV21" i="11"/>
  <c r="AH18" i="11"/>
  <c r="AH29" i="11" s="1"/>
  <c r="AS22" i="11"/>
  <c r="AK16" i="11"/>
  <c r="AK27" i="11" s="1"/>
  <c r="AJ19" i="11"/>
  <c r="AT23" i="11"/>
  <c r="AT32" i="11" s="1"/>
  <c r="AI19" i="11"/>
  <c r="AI30" i="11" s="1"/>
  <c r="U15" i="11"/>
  <c r="U26" i="11" s="1"/>
  <c r="BE22" i="11"/>
  <c r="W17" i="11"/>
  <c r="W28" i="11" s="1"/>
  <c r="AR21" i="11"/>
  <c r="AT22" i="11"/>
  <c r="BR16" i="11"/>
  <c r="BR27" i="11" s="1"/>
  <c r="S24" i="11"/>
  <c r="S33" i="11" s="1"/>
  <c r="BG20" i="11"/>
  <c r="BM24" i="11"/>
  <c r="BM33" i="11" s="1"/>
  <c r="AQ20" i="11"/>
  <c r="AQ18" i="11"/>
  <c r="AQ29" i="11" s="1"/>
  <c r="W31" i="11"/>
  <c r="AI20" i="11"/>
  <c r="V21" i="11"/>
  <c r="AI18" i="11"/>
  <c r="AI29" i="11" s="1"/>
  <c r="BG17" i="11"/>
  <c r="BG28" i="11" s="1"/>
  <c r="BG22" i="11"/>
  <c r="BT16" i="11"/>
  <c r="BT27" i="11" s="1"/>
  <c r="AA19" i="11"/>
  <c r="S22" i="11"/>
  <c r="U19" i="11"/>
  <c r="AT24" i="11"/>
  <c r="AT33" i="11" s="1"/>
  <c r="AH20" i="11"/>
  <c r="S19" i="11"/>
  <c r="AQ17" i="11"/>
  <c r="AQ28" i="11" s="1"/>
  <c r="AH19" i="11"/>
  <c r="BN30" i="11"/>
  <c r="BF23" i="11"/>
  <c r="BF32" i="11" s="1"/>
  <c r="BR24" i="11"/>
  <c r="BR33" i="11" s="1"/>
  <c r="AM20" i="11"/>
  <c r="BB20" i="11"/>
  <c r="BA21" i="11"/>
  <c r="AZ17" i="11"/>
  <c r="AZ28" i="11" s="1"/>
  <c r="BM20" i="11"/>
  <c r="AL20" i="11"/>
  <c r="AL30" i="11" s="1"/>
  <c r="U18" i="11"/>
  <c r="U29" i="11" s="1"/>
  <c r="AQ23" i="11"/>
  <c r="AQ32" i="11" s="1"/>
  <c r="AM24" i="11"/>
  <c r="AM33" i="11" s="1"/>
  <c r="BF18" i="11"/>
  <c r="BF29" i="11" s="1"/>
  <c r="Y24" i="11"/>
  <c r="Y33" i="11" s="1"/>
  <c r="S17" i="11"/>
  <c r="S28" i="11" s="1"/>
  <c r="BE17" i="11"/>
  <c r="BE28" i="11" s="1"/>
  <c r="AQ19" i="11"/>
  <c r="AQ30" i="11" s="1"/>
  <c r="AM22" i="11"/>
  <c r="AM31" i="11" s="1"/>
  <c r="AA23" i="11"/>
  <c r="AA32" i="11" s="1"/>
  <c r="BG24" i="11"/>
  <c r="BG33" i="11" s="1"/>
  <c r="W22" i="11"/>
  <c r="BA22" i="11"/>
  <c r="BH22" i="11"/>
  <c r="O24" i="11"/>
  <c r="O33" i="11" s="1"/>
  <c r="BL23" i="11"/>
  <c r="BL32" i="11" s="1"/>
  <c r="BM19" i="11"/>
  <c r="BC16" i="11"/>
  <c r="BC27" i="11" s="1"/>
  <c r="BF17" i="11"/>
  <c r="BF28" i="11" s="1"/>
  <c r="AN21" i="11"/>
  <c r="Z18" i="11"/>
  <c r="Z29" i="11" s="1"/>
  <c r="BC19" i="11"/>
  <c r="BC30" i="11" s="1"/>
  <c r="Z17" i="11"/>
  <c r="Z28" i="11" s="1"/>
  <c r="BI20" i="11"/>
  <c r="BI30" i="11" s="1"/>
  <c r="AQ16" i="11"/>
  <c r="AQ27" i="11" s="1"/>
  <c r="AT18" i="11"/>
  <c r="AT29" i="11" s="1"/>
  <c r="AN22" i="11"/>
  <c r="BG19" i="11"/>
  <c r="BO21" i="11"/>
  <c r="BO31" i="11" s="1"/>
  <c r="AG16" i="11"/>
  <c r="AG27" i="11" s="1"/>
  <c r="BE31" i="11"/>
  <c r="AT21" i="11"/>
  <c r="AT31" i="11" s="1"/>
  <c r="AI15" i="11"/>
  <c r="AI26" i="11" s="1"/>
  <c r="AL15" i="11"/>
  <c r="AL26" i="11" s="1"/>
  <c r="AI22" i="11"/>
  <c r="AL17" i="11"/>
  <c r="AL28" i="11" s="1"/>
  <c r="AQ22" i="11"/>
  <c r="AQ31" i="11" s="1"/>
  <c r="BQ21" i="11"/>
  <c r="BQ31" i="11" s="1"/>
  <c r="S18" i="11"/>
  <c r="S29" i="11" s="1"/>
  <c r="BC20" i="11"/>
  <c r="O22" i="11"/>
  <c r="BR22" i="11"/>
  <c r="BR31" i="11" s="1"/>
  <c r="AK22" i="11"/>
  <c r="AZ22" i="11"/>
  <c r="BU23" i="11"/>
  <c r="BU32" i="11" s="1"/>
  <c r="BD23" i="11"/>
  <c r="BD32" i="11" s="1"/>
  <c r="BE19" i="11"/>
  <c r="BE30" i="11" s="1"/>
  <c r="AE16" i="11"/>
  <c r="AE27" i="11" s="1"/>
  <c r="U22" i="11"/>
  <c r="AM19" i="11"/>
  <c r="AM30" i="11" s="1"/>
  <c r="BA20" i="11"/>
  <c r="BL17" i="11"/>
  <c r="BL28" i="11" s="1"/>
  <c r="BF21" i="11"/>
  <c r="BO30" i="11"/>
  <c r="BG21" i="11"/>
  <c r="BG31" i="11" s="1"/>
  <c r="Y16" i="11"/>
  <c r="Y27" i="11" s="1"/>
  <c r="BW15" i="11"/>
  <c r="BW26" i="11" s="1"/>
  <c r="N31" i="11"/>
  <c r="BW22" i="11"/>
  <c r="AP22" i="11"/>
  <c r="AP31" i="11" s="1"/>
  <c r="AW20" i="11"/>
  <c r="AW19" i="11"/>
  <c r="AW30" i="11" s="1"/>
  <c r="AW15" i="11"/>
  <c r="AW26" i="11" s="1"/>
  <c r="Q15" i="11"/>
  <c r="Q26" i="11" s="1"/>
  <c r="BP23" i="11"/>
  <c r="BP32" i="11" s="1"/>
  <c r="AN31" i="11"/>
  <c r="AN30" i="11"/>
  <c r="BL15" i="11"/>
  <c r="BL26" i="11" s="1"/>
  <c r="AF15" i="11"/>
  <c r="AF26" i="11" s="1"/>
  <c r="AD20" i="11"/>
  <c r="O31" i="11"/>
  <c r="O19" i="11"/>
  <c r="Q18" i="11"/>
  <c r="Q29" i="11" s="1"/>
  <c r="BK15" i="11"/>
  <c r="BK26" i="11" s="1"/>
  <c r="AE15" i="11"/>
  <c r="AE26" i="11" s="1"/>
  <c r="V15" i="11"/>
  <c r="V26" i="11" s="1"/>
  <c r="AS30" i="11"/>
  <c r="AU18" i="11"/>
  <c r="AU29" i="11" s="1"/>
  <c r="AO17" i="11"/>
  <c r="AO28" i="11" s="1"/>
  <c r="AK24" i="11"/>
  <c r="AK33" i="11" s="1"/>
  <c r="N24" i="11"/>
  <c r="N33" i="11" s="1"/>
  <c r="BP20" i="11"/>
  <c r="BR18" i="11"/>
  <c r="BR29" i="11" s="1"/>
  <c r="AV17" i="11"/>
  <c r="AV28" i="11" s="1"/>
  <c r="AB21" i="11"/>
  <c r="AB15" i="11"/>
  <c r="AB26" i="11" s="1"/>
  <c r="V23" i="11"/>
  <c r="V32" i="11" s="1"/>
  <c r="BP18" i="11"/>
  <c r="BP29" i="11" s="1"/>
  <c r="BT22" i="11"/>
  <c r="AP15" i="11"/>
  <c r="AP26" i="11" s="1"/>
  <c r="AN17" i="11"/>
  <c r="AN28" i="11" s="1"/>
  <c r="AB24" i="11"/>
  <c r="AB33" i="11" s="1"/>
  <c r="AX30" i="11"/>
  <c r="AF16" i="11"/>
  <c r="AF27" i="11" s="1"/>
  <c r="AU23" i="11"/>
  <c r="AU32" i="11" s="1"/>
  <c r="AW22" i="11"/>
  <c r="AW31" i="11" s="1"/>
  <c r="AY21" i="11"/>
  <c r="AY31" i="11" s="1"/>
  <c r="AY20" i="11"/>
  <c r="AY30" i="11" s="1"/>
  <c r="BQ18" i="11"/>
  <c r="BQ29" i="11" s="1"/>
  <c r="M16" i="11"/>
  <c r="M27" i="11" s="1"/>
  <c r="M15" i="11"/>
  <c r="M26" i="11" s="1"/>
  <c r="O17" i="11"/>
  <c r="O28" i="11" s="1"/>
  <c r="Q16" i="11"/>
  <c r="Q27" i="11" s="1"/>
  <c r="V17" i="11"/>
  <c r="V28" i="11" s="1"/>
  <c r="AP19" i="11"/>
  <c r="BD30" i="11"/>
  <c r="AD17" i="11"/>
  <c r="AD28" i="11" s="1"/>
  <c r="BL16" i="11"/>
  <c r="BL27" i="11" s="1"/>
  <c r="AP23" i="11"/>
  <c r="AP32" i="11" s="1"/>
  <c r="AO30" i="11"/>
  <c r="AF21" i="11"/>
  <c r="AF31" i="11" s="1"/>
  <c r="AF20" i="11"/>
  <c r="AF19" i="11"/>
  <c r="AF30" i="11" s="1"/>
  <c r="BP17" i="11"/>
  <c r="BP28" i="11" s="1"/>
  <c r="V20" i="11"/>
  <c r="AC16" i="11"/>
  <c r="AC27" i="11" s="1"/>
  <c r="AC17" i="11"/>
  <c r="AC28" i="11" s="1"/>
  <c r="BS31" i="11"/>
  <c r="BS30" i="11"/>
  <c r="BU18" i="11"/>
  <c r="BU29" i="11" s="1"/>
  <c r="BW17" i="11"/>
  <c r="BW28" i="11" s="1"/>
  <c r="BQ16" i="11"/>
  <c r="BQ27" i="11" s="1"/>
  <c r="N20" i="11"/>
  <c r="AK19" i="11"/>
  <c r="AK30" i="11" s="1"/>
  <c r="AE18" i="11"/>
  <c r="AE29" i="11" s="1"/>
  <c r="AG17" i="11"/>
  <c r="AG28" i="11" s="1"/>
  <c r="AC24" i="11"/>
  <c r="AC33" i="11" s="1"/>
  <c r="BB18" i="11"/>
  <c r="BB29" i="11" s="1"/>
  <c r="AF17" i="11"/>
  <c r="AF28" i="11" s="1"/>
  <c r="T16" i="11"/>
  <c r="T27" i="11" s="1"/>
  <c r="BL22" i="11"/>
  <c r="AJ18" i="11"/>
  <c r="AJ29" i="11" s="1"/>
  <c r="BQ15" i="11"/>
  <c r="BQ26" i="11" s="1"/>
  <c r="AV22" i="11"/>
  <c r="AB20" i="11"/>
  <c r="BP15" i="11"/>
  <c r="BP26" i="11" s="1"/>
  <c r="BR23" i="11"/>
  <c r="BR32" i="11" s="1"/>
  <c r="R30" i="11"/>
  <c r="AM23" i="11"/>
  <c r="AM32" i="11" s="1"/>
  <c r="AO22" i="11"/>
  <c r="AO31" i="11" s="1"/>
  <c r="BI18" i="11"/>
  <c r="BI29" i="11" s="1"/>
  <c r="M18" i="11"/>
  <c r="M29" i="11" s="1"/>
  <c r="BU16" i="11"/>
  <c r="BU27" i="11" s="1"/>
  <c r="BH15" i="11"/>
  <c r="BH26" i="11" s="1"/>
  <c r="BH23" i="11"/>
  <c r="BH32" i="11" s="1"/>
  <c r="BH21" i="11"/>
  <c r="BH31" i="11" s="1"/>
  <c r="BH20" i="11"/>
  <c r="T19" i="11"/>
  <c r="AD16" i="11"/>
  <c r="AD27" i="11" s="1"/>
  <c r="AE22" i="11"/>
  <c r="AC23" i="11"/>
  <c r="AC32" i="11" s="1"/>
  <c r="Y31" i="11"/>
  <c r="AD22" i="11"/>
  <c r="AD31" i="11" s="1"/>
  <c r="Q24" i="11"/>
  <c r="Q33" i="11" s="1"/>
  <c r="BI22" i="11"/>
  <c r="AF24" i="11"/>
  <c r="AF33" i="11" s="1"/>
  <c r="BJ21" i="11"/>
  <c r="BJ31" i="11" s="1"/>
  <c r="BK24" i="11"/>
  <c r="BK33" i="11" s="1"/>
  <c r="BM23" i="11"/>
  <c r="BM32" i="11" s="1"/>
  <c r="AF23" i="11"/>
  <c r="AF32" i="11" s="1"/>
  <c r="AG20" i="11"/>
  <c r="AG19" i="11"/>
  <c r="BU15" i="11"/>
  <c r="BU26" i="11" s="1"/>
  <c r="AO15" i="11"/>
  <c r="AO26" i="11" s="1"/>
  <c r="BL18" i="11"/>
  <c r="BL29" i="11" s="1"/>
  <c r="X21" i="11"/>
  <c r="X20" i="11"/>
  <c r="X19" i="11"/>
  <c r="X30" i="11" s="1"/>
  <c r="BH17" i="11"/>
  <c r="BH28" i="11" s="1"/>
  <c r="AL16" i="11"/>
  <c r="AL27" i="11" s="1"/>
  <c r="BD15" i="11"/>
  <c r="BD26" i="11" s="1"/>
  <c r="X15" i="11"/>
  <c r="X26" i="11" s="1"/>
  <c r="BP16" i="11"/>
  <c r="BP27" i="11" s="1"/>
  <c r="BE24" i="11"/>
  <c r="BE33" i="11" s="1"/>
  <c r="BK21" i="11"/>
  <c r="BK31" i="11" s="1"/>
  <c r="BK20" i="11"/>
  <c r="BK19" i="11"/>
  <c r="BM18" i="11"/>
  <c r="BM29" i="11" s="1"/>
  <c r="BA16" i="11"/>
  <c r="BA27" i="11" s="1"/>
  <c r="BC15" i="11"/>
  <c r="BC26" i="11" s="1"/>
  <c r="W15" i="11"/>
  <c r="W26" i="11" s="1"/>
  <c r="BJ19" i="11"/>
  <c r="BJ30" i="11" s="1"/>
  <c r="AJ16" i="11"/>
  <c r="AJ27" i="11" s="1"/>
  <c r="AC21" i="11"/>
  <c r="AC31" i="11" s="1"/>
  <c r="AC20" i="11"/>
  <c r="AC19" i="11"/>
  <c r="AC30" i="11" s="1"/>
  <c r="W18" i="11"/>
  <c r="W29" i="11" s="1"/>
  <c r="Y17" i="11"/>
  <c r="Y28" i="11" s="1"/>
  <c r="AA16" i="11"/>
  <c r="AA27" i="11" s="1"/>
  <c r="AJ20" i="11"/>
  <c r="X17" i="11"/>
  <c r="X28" i="11" s="1"/>
  <c r="AY15" i="11"/>
  <c r="AY26" i="11" s="1"/>
  <c r="Z20" i="11"/>
  <c r="Z30" i="11" s="1"/>
  <c r="P16" i="11"/>
  <c r="P27" i="11" s="1"/>
  <c r="BD22" i="11"/>
  <c r="BB17" i="11"/>
  <c r="BB28" i="11" s="1"/>
  <c r="BI15" i="11"/>
  <c r="BI26" i="11" s="1"/>
  <c r="X22" i="11"/>
  <c r="AZ15" i="11"/>
  <c r="AZ26" i="11" s="1"/>
  <c r="AL23" i="11"/>
  <c r="AL32" i="11" s="1"/>
  <c r="BH18" i="11"/>
  <c r="BH29" i="11" s="1"/>
  <c r="BV15" i="11"/>
  <c r="BV26" i="11" s="1"/>
  <c r="AG22" i="11"/>
  <c r="AG31" i="11" s="1"/>
  <c r="AI31" i="11"/>
  <c r="BA18" i="11"/>
  <c r="BA29" i="11" s="1"/>
  <c r="BK17" i="11"/>
  <c r="BK28" i="11" s="1"/>
  <c r="BM16" i="11"/>
  <c r="BM27" i="11" s="1"/>
  <c r="AH15" i="11"/>
  <c r="AH26" i="11" s="1"/>
  <c r="S30" i="11"/>
  <c r="V22" i="11"/>
  <c r="AD24" i="11"/>
  <c r="AD33" i="11" s="1"/>
  <c r="BK16" i="11"/>
  <c r="BK27" i="11" s="1"/>
  <c r="P30" i="11"/>
  <c r="V16" i="11"/>
  <c r="V27" i="11" s="1"/>
  <c r="BC31" i="11"/>
  <c r="AT30" i="11"/>
  <c r="U30" i="11"/>
  <c r="O18" i="11"/>
  <c r="O29" i="11" s="1"/>
  <c r="Q17" i="11"/>
  <c r="Q28" i="11" s="1"/>
  <c r="T20" i="11"/>
  <c r="P17" i="11"/>
  <c r="P28" i="11" s="1"/>
  <c r="AJ24" i="11"/>
  <c r="AJ33" i="11" s="1"/>
  <c r="BF30" i="11"/>
  <c r="AF22" i="11"/>
  <c r="N17" i="11"/>
  <c r="N28" i="11" s="1"/>
  <c r="BV31" i="11"/>
  <c r="BH19" i="11"/>
  <c r="AJ15" i="11"/>
  <c r="AJ26" i="11" s="1"/>
  <c r="P22" i="11"/>
  <c r="P31" i="11" s="1"/>
  <c r="AA21" i="11"/>
  <c r="AA31" i="11" s="1"/>
  <c r="AA20" i="11"/>
  <c r="AA30" i="11" s="1"/>
  <c r="AP20" i="11"/>
  <c r="AE31" i="11"/>
  <c r="AJ30" i="11"/>
  <c r="AW17" i="11"/>
  <c r="AW28" i="11" s="1"/>
  <c r="T21" i="11"/>
  <c r="AD18" i="11"/>
  <c r="AD29" i="11" s="1"/>
  <c r="AW23" i="11"/>
  <c r="AW32" i="11" s="1"/>
  <c r="Q20" i="11"/>
  <c r="Q19" i="11"/>
  <c r="Q30" i="11" s="1"/>
  <c r="BM15" i="11"/>
  <c r="BM26" i="11" s="1"/>
  <c r="AJ17" i="11"/>
  <c r="AJ28" i="11" s="1"/>
  <c r="N16" i="11"/>
  <c r="N27" i="11" s="1"/>
  <c r="AV15" i="11"/>
  <c r="AV26" i="11" s="1"/>
  <c r="V19" i="11"/>
  <c r="AU21" i="11"/>
  <c r="AU20" i="11"/>
  <c r="AU19" i="11"/>
  <c r="AW18" i="11"/>
  <c r="AW29" i="11" s="1"/>
  <c r="AU15" i="11"/>
  <c r="AU26" i="11" s="1"/>
  <c r="O15" i="11"/>
  <c r="O26" i="11" s="1"/>
  <c r="AD19" i="11"/>
  <c r="BJ15" i="11"/>
  <c r="BJ26" i="11" s="1"/>
  <c r="M31" i="11"/>
  <c r="M30" i="11"/>
  <c r="BU17" i="11"/>
  <c r="BU28" i="11" s="1"/>
  <c r="BW16" i="11"/>
  <c r="BW27" i="11" s="1"/>
  <c r="BQ24" i="11"/>
  <c r="BQ33" i="11" s="1"/>
  <c r="BP21" i="11"/>
  <c r="BP31" i="11" s="1"/>
  <c r="BP19" i="11"/>
  <c r="V18" i="11"/>
  <c r="V29" i="11" s="1"/>
  <c r="BN31" i="11"/>
  <c r="AK15" i="11"/>
  <c r="AK26" i="11" s="1"/>
  <c r="BP24" i="11"/>
  <c r="BP33" i="11" s="1"/>
  <c r="AB19" i="11"/>
  <c r="AB30" i="11" s="1"/>
  <c r="T15" i="11"/>
  <c r="T26" i="11" s="1"/>
  <c r="AX31" i="11"/>
  <c r="T18" i="11"/>
  <c r="T29" i="11" s="1"/>
  <c r="Q22" i="11"/>
  <c r="Q31" i="11" s="1"/>
  <c r="S21" i="11"/>
  <c r="BW19" i="11"/>
  <c r="BW30" i="11" s="1"/>
  <c r="AS18" i="11"/>
  <c r="AS29" i="11" s="1"/>
  <c r="AU17" i="11"/>
  <c r="AU28" i="11" s="1"/>
  <c r="AR31" i="11"/>
  <c r="BM30" i="11"/>
  <c r="BI31" i="11"/>
  <c r="AD15" i="11"/>
  <c r="AD26" i="11" s="1"/>
  <c r="BF31" i="11"/>
  <c r="AH30" i="11"/>
  <c r="AJ23" i="11"/>
  <c r="AJ32" i="11" s="1"/>
  <c r="BW23" i="11"/>
  <c r="BW32" i="11" s="1"/>
  <c r="BU31" i="11"/>
  <c r="BM21" i="11"/>
  <c r="BM31" i="11" s="1"/>
  <c r="T23" i="11"/>
  <c r="T32" i="11" s="1"/>
  <c r="BU24" i="11"/>
  <c r="BU33" i="11" s="1"/>
  <c r="AL31" i="11"/>
  <c r="AO23" i="11"/>
  <c r="AO32" i="11" s="1"/>
  <c r="BU20" i="11"/>
  <c r="BU19" i="11"/>
  <c r="BU30" i="11" s="1"/>
  <c r="BW18" i="11"/>
  <c r="BW29" i="11" s="1"/>
  <c r="BQ17" i="11"/>
  <c r="BQ28" i="11" s="1"/>
  <c r="AP17" i="11"/>
  <c r="AP28" i="11" s="1"/>
  <c r="N15" i="11"/>
  <c r="N26" i="11" s="1"/>
  <c r="BL21" i="11"/>
  <c r="BL20" i="11"/>
  <c r="BL30" i="11" s="1"/>
  <c r="T22" i="11"/>
  <c r="BT18" i="11"/>
  <c r="BT29" i="11" s="1"/>
  <c r="AO18" i="11"/>
  <c r="AO29" i="11" s="1"/>
  <c r="BS16" i="11"/>
  <c r="BS27" i="11" s="1"/>
  <c r="BS17" i="11"/>
  <c r="BS28" i="11" s="1"/>
  <c r="AB22" i="11"/>
  <c r="N19" i="11"/>
  <c r="BQ20" i="11"/>
  <c r="BQ19" i="11"/>
  <c r="BS18" i="11"/>
  <c r="BS29" i="11" s="1"/>
  <c r="BO16" i="11"/>
  <c r="BO27" i="11" s="1"/>
  <c r="BI24" i="11"/>
  <c r="BI33" i="11" s="1"/>
  <c r="AZ21" i="11"/>
  <c r="AZ31" i="11" s="1"/>
  <c r="AZ19" i="11"/>
  <c r="N18" i="11"/>
  <c r="N29" i="11" s="1"/>
  <c r="T17" i="11"/>
  <c r="T28" i="11" s="1"/>
  <c r="AB18" i="11"/>
  <c r="AB29" i="11" s="1"/>
  <c r="R17" i="11"/>
  <c r="R28" i="11" s="1"/>
  <c r="BH24" i="11"/>
  <c r="BH33" i="11" s="1"/>
  <c r="BV20" i="11"/>
  <c r="BV30" i="11" s="1"/>
  <c r="AX18" i="11"/>
  <c r="AX29" i="11" s="1"/>
  <c r="AX16" i="11"/>
  <c r="AX27" i="11" s="1"/>
  <c r="AC15" i="11"/>
  <c r="AC26" i="11" s="1"/>
  <c r="L30" i="11"/>
  <c r="BW21" i="11"/>
  <c r="BW31" i="11" s="1"/>
  <c r="AZ30" i="11" l="1"/>
  <c r="AS31" i="11"/>
  <c r="AU31" i="11"/>
  <c r="BA31" i="11"/>
  <c r="BP30" i="11"/>
  <c r="AR30" i="11"/>
  <c r="BG30" i="11"/>
  <c r="BL31" i="11"/>
  <c r="S31" i="11"/>
  <c r="AD30" i="11"/>
  <c r="BD31" i="11"/>
  <c r="O30" i="11"/>
  <c r="V31" i="11"/>
  <c r="AG30" i="11"/>
  <c r="AV31" i="11"/>
  <c r="V30" i="11"/>
  <c r="X31" i="11"/>
  <c r="BQ30" i="11"/>
  <c r="AB31" i="11"/>
  <c r="N30" i="11"/>
  <c r="T31" i="11"/>
  <c r="T30" i="11"/>
  <c r="AU30" i="11"/>
  <c r="BH30" i="11"/>
  <c r="BK30" i="11"/>
  <c r="AP30" i="11"/>
  <c r="J7" i="7" l="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K7" i="7"/>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E32" i="7"/>
  <c r="E31" i="7"/>
  <c r="E29" i="7"/>
  <c r="E28" i="7"/>
  <c r="E27" i="7"/>
  <c r="E26" i="7"/>
  <c r="E25" i="7"/>
  <c r="E24" i="7"/>
  <c r="E23" i="7"/>
  <c r="E22" i="7"/>
  <c r="E21" i="7"/>
  <c r="E20" i="7"/>
  <c r="E19" i="7"/>
  <c r="E17" i="7"/>
  <c r="E16" i="7"/>
  <c r="E15" i="7"/>
  <c r="E13" i="7"/>
  <c r="E12" i="7"/>
  <c r="E11" i="7"/>
  <c r="E10" i="7"/>
  <c r="E9" i="7"/>
  <c r="E8" i="7"/>
  <c r="E7" i="7"/>
  <c r="L7" i="7" s="1"/>
  <c r="L8" i="7" s="1"/>
  <c r="L9" i="7" s="1"/>
  <c r="L10" i="7" s="1"/>
  <c r="L11" i="7" s="1"/>
  <c r="L12" i="7" s="1"/>
  <c r="L13" i="7" s="1"/>
  <c r="E6" i="7"/>
  <c r="O309" i="5"/>
  <c r="H309" i="5"/>
  <c r="N309" i="5" s="1"/>
  <c r="G309" i="5"/>
  <c r="M309" i="5" s="1"/>
  <c r="F309" i="5"/>
  <c r="L309" i="5" s="1"/>
  <c r="E309" i="5"/>
  <c r="K309" i="5" s="1"/>
  <c r="D309" i="5"/>
  <c r="J309" i="5" s="1"/>
  <c r="C309" i="5"/>
  <c r="B309" i="5"/>
  <c r="O308" i="5"/>
  <c r="H308" i="5"/>
  <c r="N308" i="5" s="1"/>
  <c r="G308" i="5"/>
  <c r="M308" i="5" s="1"/>
  <c r="F308" i="5"/>
  <c r="L308" i="5" s="1"/>
  <c r="E308" i="5"/>
  <c r="K308" i="5" s="1"/>
  <c r="D308" i="5"/>
  <c r="J308" i="5" s="1"/>
  <c r="C308" i="5"/>
  <c r="B308" i="5"/>
  <c r="O307" i="5"/>
  <c r="H307" i="5"/>
  <c r="N307" i="5" s="1"/>
  <c r="G307" i="5"/>
  <c r="M307" i="5" s="1"/>
  <c r="F307" i="5"/>
  <c r="L307" i="5" s="1"/>
  <c r="E307" i="5"/>
  <c r="K307" i="5" s="1"/>
  <c r="D307" i="5"/>
  <c r="J307" i="5" s="1"/>
  <c r="C307" i="5"/>
  <c r="B307" i="5"/>
  <c r="O306" i="5"/>
  <c r="H306" i="5"/>
  <c r="N306" i="5" s="1"/>
  <c r="G306" i="5"/>
  <c r="M306" i="5" s="1"/>
  <c r="F306" i="5"/>
  <c r="L306" i="5" s="1"/>
  <c r="E306" i="5"/>
  <c r="K306" i="5" s="1"/>
  <c r="D306" i="5"/>
  <c r="J306" i="5" s="1"/>
  <c r="C306" i="5"/>
  <c r="B306" i="5"/>
  <c r="O305" i="5"/>
  <c r="H305" i="5"/>
  <c r="N305" i="5" s="1"/>
  <c r="G305" i="5"/>
  <c r="M305" i="5" s="1"/>
  <c r="F305" i="5"/>
  <c r="L305" i="5" s="1"/>
  <c r="E305" i="5"/>
  <c r="K305" i="5" s="1"/>
  <c r="D305" i="5"/>
  <c r="J305" i="5" s="1"/>
  <c r="C305" i="5"/>
  <c r="B305" i="5"/>
  <c r="O304" i="5"/>
  <c r="M304" i="5"/>
  <c r="H304" i="5"/>
  <c r="N304" i="5" s="1"/>
  <c r="G304" i="5"/>
  <c r="F304" i="5"/>
  <c r="L304" i="5" s="1"/>
  <c r="E304" i="5"/>
  <c r="K304" i="5" s="1"/>
  <c r="D304" i="5"/>
  <c r="J304" i="5" s="1"/>
  <c r="C304" i="5"/>
  <c r="B304" i="5"/>
  <c r="O303" i="5"/>
  <c r="H303" i="5"/>
  <c r="N303" i="5" s="1"/>
  <c r="G303" i="5"/>
  <c r="M303" i="5" s="1"/>
  <c r="F303" i="5"/>
  <c r="L303" i="5" s="1"/>
  <c r="E303" i="5"/>
  <c r="K303" i="5" s="1"/>
  <c r="D303" i="5"/>
  <c r="J303" i="5" s="1"/>
  <c r="C303" i="5"/>
  <c r="B303" i="5"/>
  <c r="H302" i="5"/>
  <c r="G302" i="5"/>
  <c r="F302" i="5"/>
  <c r="E302" i="5"/>
  <c r="D302" i="5"/>
  <c r="C302" i="5"/>
  <c r="B302" i="5"/>
  <c r="H301" i="5"/>
  <c r="G301" i="5"/>
  <c r="F301" i="5"/>
  <c r="E301" i="5"/>
  <c r="D301" i="5"/>
  <c r="C301" i="5"/>
  <c r="B301" i="5"/>
  <c r="H300" i="5"/>
  <c r="G300" i="5"/>
  <c r="F300" i="5"/>
  <c r="E300" i="5"/>
  <c r="D300" i="5"/>
  <c r="C300" i="5"/>
  <c r="B300" i="5"/>
  <c r="H299" i="5"/>
  <c r="G299" i="5"/>
  <c r="F299" i="5"/>
  <c r="E299" i="5"/>
  <c r="D299" i="5"/>
  <c r="C299" i="5"/>
  <c r="B299" i="5"/>
  <c r="H298" i="5"/>
  <c r="G298" i="5"/>
  <c r="F298" i="5"/>
  <c r="E298" i="5"/>
  <c r="D298" i="5"/>
  <c r="C298" i="5"/>
  <c r="B298" i="5"/>
  <c r="H297" i="5"/>
  <c r="G297" i="5"/>
  <c r="F297" i="5"/>
  <c r="E297" i="5"/>
  <c r="D297" i="5"/>
  <c r="C297" i="5"/>
  <c r="B297" i="5"/>
  <c r="H296" i="5"/>
  <c r="G296" i="5"/>
  <c r="F296" i="5"/>
  <c r="E296" i="5"/>
  <c r="D296" i="5"/>
  <c r="C296" i="5"/>
  <c r="B296" i="5"/>
  <c r="H295" i="5"/>
  <c r="G295" i="5"/>
  <c r="F295" i="5"/>
  <c r="E295" i="5"/>
  <c r="D295" i="5"/>
  <c r="C295" i="5"/>
  <c r="B295" i="5"/>
  <c r="H294" i="5"/>
  <c r="G294" i="5"/>
  <c r="F294" i="5"/>
  <c r="E294" i="5"/>
  <c r="D294" i="5"/>
  <c r="C294" i="5"/>
  <c r="B294" i="5"/>
  <c r="H293" i="5"/>
  <c r="G293" i="5"/>
  <c r="F293" i="5"/>
  <c r="E293" i="5"/>
  <c r="D293" i="5"/>
  <c r="C293" i="5"/>
  <c r="B293" i="5"/>
  <c r="H292" i="5"/>
  <c r="G292" i="5"/>
  <c r="F292" i="5"/>
  <c r="E292" i="5"/>
  <c r="D292" i="5"/>
  <c r="C292" i="5"/>
  <c r="B292" i="5"/>
  <c r="H291" i="5"/>
  <c r="G291" i="5"/>
  <c r="F291" i="5"/>
  <c r="E291" i="5"/>
  <c r="D291" i="5"/>
  <c r="C291" i="5"/>
  <c r="B291" i="5"/>
  <c r="H290" i="5"/>
  <c r="G290" i="5"/>
  <c r="F290" i="5"/>
  <c r="E290" i="5"/>
  <c r="D290" i="5"/>
  <c r="C290" i="5"/>
  <c r="B290" i="5"/>
  <c r="H289" i="5"/>
  <c r="G289" i="5"/>
  <c r="F289" i="5"/>
  <c r="E289" i="5"/>
  <c r="D289" i="5"/>
  <c r="C289" i="5"/>
  <c r="B289" i="5"/>
  <c r="H288" i="5"/>
  <c r="G288" i="5"/>
  <c r="F288" i="5"/>
  <c r="E288" i="5"/>
  <c r="D288" i="5"/>
  <c r="C288" i="5"/>
  <c r="B288" i="5"/>
  <c r="H287" i="5"/>
  <c r="G287" i="5"/>
  <c r="F287" i="5"/>
  <c r="E287" i="5"/>
  <c r="D287" i="5"/>
  <c r="C287" i="5"/>
  <c r="B287" i="5"/>
  <c r="H286" i="5"/>
  <c r="G286" i="5"/>
  <c r="F286" i="5"/>
  <c r="E286" i="5"/>
  <c r="D286" i="5"/>
  <c r="C286" i="5"/>
  <c r="B286" i="5"/>
  <c r="H285" i="5"/>
  <c r="G285" i="5"/>
  <c r="F285" i="5"/>
  <c r="E285" i="5"/>
  <c r="D285" i="5"/>
  <c r="C285" i="5"/>
  <c r="B285" i="5"/>
  <c r="H284" i="5"/>
  <c r="G284" i="5"/>
  <c r="F284" i="5"/>
  <c r="E284" i="5"/>
  <c r="D284" i="5"/>
  <c r="C284" i="5"/>
  <c r="B284" i="5"/>
  <c r="H283" i="5"/>
  <c r="G283" i="5"/>
  <c r="F283" i="5"/>
  <c r="E283" i="5"/>
  <c r="D283" i="5"/>
  <c r="C283" i="5"/>
  <c r="B283" i="5"/>
  <c r="H282" i="5"/>
  <c r="G282" i="5"/>
  <c r="F282" i="5"/>
  <c r="E282" i="5"/>
  <c r="D282" i="5"/>
  <c r="C282" i="5"/>
  <c r="B282" i="5"/>
  <c r="H281" i="5"/>
  <c r="G281" i="5"/>
  <c r="F281" i="5"/>
  <c r="E281" i="5"/>
  <c r="D281" i="5"/>
  <c r="C281" i="5"/>
  <c r="B281" i="5"/>
  <c r="H280" i="5"/>
  <c r="G280" i="5"/>
  <c r="F280" i="5"/>
  <c r="E280" i="5"/>
  <c r="D280" i="5"/>
  <c r="C280" i="5"/>
  <c r="B280" i="5"/>
  <c r="H279" i="5"/>
  <c r="G279" i="5"/>
  <c r="F279" i="5"/>
  <c r="E279" i="5"/>
  <c r="D279" i="5"/>
  <c r="C279" i="5"/>
  <c r="B279" i="5"/>
  <c r="H278" i="5"/>
  <c r="G278" i="5"/>
  <c r="F278" i="5"/>
  <c r="E278" i="5"/>
  <c r="D278" i="5"/>
  <c r="C278" i="5"/>
  <c r="B278" i="5"/>
  <c r="H277" i="5"/>
  <c r="G277" i="5"/>
  <c r="F277" i="5"/>
  <c r="E277" i="5"/>
  <c r="D277" i="5"/>
  <c r="C277" i="5"/>
  <c r="B277" i="5"/>
  <c r="H276" i="5"/>
  <c r="G276" i="5"/>
  <c r="F276" i="5"/>
  <c r="E276" i="5"/>
  <c r="D276" i="5"/>
  <c r="C276" i="5"/>
  <c r="B276" i="5"/>
  <c r="H275" i="5"/>
  <c r="G275" i="5"/>
  <c r="F275" i="5"/>
  <c r="E275" i="5"/>
  <c r="D275" i="5"/>
  <c r="C275" i="5"/>
  <c r="B275" i="5"/>
  <c r="H274" i="5"/>
  <c r="G274" i="5"/>
  <c r="F274" i="5"/>
  <c r="E274" i="5"/>
  <c r="D274" i="5"/>
  <c r="C274" i="5"/>
  <c r="B274" i="5"/>
  <c r="H273" i="5"/>
  <c r="G273" i="5"/>
  <c r="F273" i="5"/>
  <c r="E273" i="5"/>
  <c r="D273" i="5"/>
  <c r="C273" i="5"/>
  <c r="B273" i="5"/>
  <c r="H272" i="5"/>
  <c r="G272" i="5"/>
  <c r="F272" i="5"/>
  <c r="E272" i="5"/>
  <c r="D272" i="5"/>
  <c r="C272" i="5"/>
  <c r="B272" i="5"/>
  <c r="H271" i="5"/>
  <c r="G271" i="5"/>
  <c r="F271" i="5"/>
  <c r="E271" i="5"/>
  <c r="D271" i="5"/>
  <c r="C271" i="5"/>
  <c r="B271" i="5"/>
  <c r="H270" i="5"/>
  <c r="G270" i="5"/>
  <c r="F270" i="5"/>
  <c r="E270" i="5"/>
  <c r="D270" i="5"/>
  <c r="C270" i="5"/>
  <c r="B270" i="5"/>
  <c r="H269" i="5"/>
  <c r="G269" i="5"/>
  <c r="F269" i="5"/>
  <c r="E269" i="5"/>
  <c r="D269" i="5"/>
  <c r="C269" i="5"/>
  <c r="B269" i="5"/>
  <c r="H268" i="5"/>
  <c r="G268" i="5"/>
  <c r="F268" i="5"/>
  <c r="E268" i="5"/>
  <c r="D268" i="5"/>
  <c r="C268" i="5"/>
  <c r="B268" i="5"/>
  <c r="H267" i="5"/>
  <c r="G267" i="5"/>
  <c r="F267" i="5"/>
  <c r="E267" i="5"/>
  <c r="D267" i="5"/>
  <c r="C267" i="5"/>
  <c r="B267" i="5"/>
  <c r="H266" i="5"/>
  <c r="G266" i="5"/>
  <c r="F266" i="5"/>
  <c r="E266" i="5"/>
  <c r="D266" i="5"/>
  <c r="C266" i="5"/>
  <c r="B266" i="5"/>
  <c r="H265" i="5"/>
  <c r="G265" i="5"/>
  <c r="F265" i="5"/>
  <c r="E265" i="5"/>
  <c r="D265" i="5"/>
  <c r="C265" i="5"/>
  <c r="B265" i="5"/>
  <c r="H264" i="5"/>
  <c r="G264" i="5"/>
  <c r="F264" i="5"/>
  <c r="E264" i="5"/>
  <c r="D264" i="5"/>
  <c r="C264" i="5"/>
  <c r="B264" i="5"/>
  <c r="H263" i="5"/>
  <c r="G263" i="5"/>
  <c r="F263" i="5"/>
  <c r="E263" i="5"/>
  <c r="D263" i="5"/>
  <c r="C263" i="5"/>
  <c r="B263" i="5"/>
  <c r="H262" i="5"/>
  <c r="G262" i="5"/>
  <c r="F262" i="5"/>
  <c r="E262" i="5"/>
  <c r="D262" i="5"/>
  <c r="C262" i="5"/>
  <c r="B262" i="5"/>
  <c r="H261" i="5"/>
  <c r="G261" i="5"/>
  <c r="F261" i="5"/>
  <c r="E261" i="5"/>
  <c r="D261" i="5"/>
  <c r="C261" i="5"/>
  <c r="B261" i="5"/>
  <c r="H260" i="5"/>
  <c r="G260" i="5"/>
  <c r="F260" i="5"/>
  <c r="E260" i="5"/>
  <c r="D260" i="5"/>
  <c r="C260" i="5"/>
  <c r="B260" i="5"/>
  <c r="H259" i="5"/>
  <c r="G259" i="5"/>
  <c r="F259" i="5"/>
  <c r="E259" i="5"/>
  <c r="D259" i="5"/>
  <c r="C259" i="5"/>
  <c r="B259" i="5"/>
  <c r="H258" i="5"/>
  <c r="G258" i="5"/>
  <c r="F258" i="5"/>
  <c r="E258" i="5"/>
  <c r="D258" i="5"/>
  <c r="C258" i="5"/>
  <c r="B258" i="5"/>
  <c r="H257" i="5"/>
  <c r="G257" i="5"/>
  <c r="F257" i="5"/>
  <c r="E257" i="5"/>
  <c r="D257" i="5"/>
  <c r="C257" i="5"/>
  <c r="B257" i="5"/>
  <c r="H256" i="5"/>
  <c r="G256" i="5"/>
  <c r="F256" i="5"/>
  <c r="E256" i="5"/>
  <c r="D256" i="5"/>
  <c r="C256" i="5"/>
  <c r="B256" i="5"/>
  <c r="H255" i="5"/>
  <c r="G255" i="5"/>
  <c r="F255" i="5"/>
  <c r="E255" i="5"/>
  <c r="D255" i="5"/>
  <c r="C255" i="5"/>
  <c r="B255" i="5"/>
  <c r="H254" i="5"/>
  <c r="G254" i="5"/>
  <c r="F254" i="5"/>
  <c r="E254" i="5"/>
  <c r="D254" i="5"/>
  <c r="C254" i="5"/>
  <c r="B254" i="5"/>
  <c r="H253" i="5"/>
  <c r="G253" i="5"/>
  <c r="F253" i="5"/>
  <c r="E253" i="5"/>
  <c r="D253" i="5"/>
  <c r="C253" i="5"/>
  <c r="B253" i="5"/>
  <c r="H252" i="5"/>
  <c r="G252" i="5"/>
  <c r="F252" i="5"/>
  <c r="E252" i="5"/>
  <c r="D252" i="5"/>
  <c r="C252" i="5"/>
  <c r="B252" i="5"/>
  <c r="H251" i="5"/>
  <c r="G251" i="5"/>
  <c r="F251" i="5"/>
  <c r="E251" i="5"/>
  <c r="D251" i="5"/>
  <c r="C251" i="5"/>
  <c r="B251" i="5"/>
  <c r="H250" i="5"/>
  <c r="G250" i="5"/>
  <c r="F250" i="5"/>
  <c r="E250" i="5"/>
  <c r="D250" i="5"/>
  <c r="C250" i="5"/>
  <c r="B250" i="5"/>
  <c r="H249" i="5"/>
  <c r="G249" i="5"/>
  <c r="F249" i="5"/>
  <c r="E249" i="5"/>
  <c r="D249" i="5"/>
  <c r="C249" i="5"/>
  <c r="B249" i="5"/>
  <c r="H248" i="5"/>
  <c r="G248" i="5"/>
  <c r="F248" i="5"/>
  <c r="E248" i="5"/>
  <c r="D248" i="5"/>
  <c r="C248" i="5"/>
  <c r="B248" i="5"/>
  <c r="H247" i="5"/>
  <c r="G247" i="5"/>
  <c r="F247" i="5"/>
  <c r="E247" i="5"/>
  <c r="D247" i="5"/>
  <c r="C247" i="5"/>
  <c r="B247" i="5"/>
  <c r="H246" i="5"/>
  <c r="G246" i="5"/>
  <c r="F246" i="5"/>
  <c r="E246" i="5"/>
  <c r="D246" i="5"/>
  <c r="C246" i="5"/>
  <c r="B246" i="5"/>
  <c r="H245" i="5"/>
  <c r="G245" i="5"/>
  <c r="F245" i="5"/>
  <c r="E245" i="5"/>
  <c r="D245" i="5"/>
  <c r="C245" i="5"/>
  <c r="B245" i="5"/>
  <c r="H244" i="5"/>
  <c r="G244" i="5"/>
  <c r="F244" i="5"/>
  <c r="E244" i="5"/>
  <c r="D244" i="5"/>
  <c r="C244" i="5"/>
  <c r="B244" i="5"/>
  <c r="H243" i="5"/>
  <c r="G243" i="5"/>
  <c r="F243" i="5"/>
  <c r="E243" i="5"/>
  <c r="D243" i="5"/>
  <c r="C243" i="5"/>
  <c r="B243" i="5"/>
  <c r="H242" i="5"/>
  <c r="G242" i="5"/>
  <c r="F242" i="5"/>
  <c r="E242" i="5"/>
  <c r="D242" i="5"/>
  <c r="C242" i="5"/>
  <c r="B242" i="5"/>
  <c r="H241" i="5"/>
  <c r="G241" i="5"/>
  <c r="F241" i="5"/>
  <c r="E241" i="5"/>
  <c r="D241" i="5"/>
  <c r="C241" i="5"/>
  <c r="B241" i="5"/>
  <c r="H240" i="5"/>
  <c r="G240" i="5"/>
  <c r="F240" i="5"/>
  <c r="E240" i="5"/>
  <c r="D240" i="5"/>
  <c r="C240" i="5"/>
  <c r="B240" i="5"/>
  <c r="H239" i="5"/>
  <c r="G239" i="5"/>
  <c r="F239" i="5"/>
  <c r="E239" i="5"/>
  <c r="D239" i="5"/>
  <c r="C239" i="5"/>
  <c r="B239" i="5"/>
  <c r="H238" i="5"/>
  <c r="G238" i="5"/>
  <c r="F238" i="5"/>
  <c r="E238" i="5"/>
  <c r="D238" i="5"/>
  <c r="C238" i="5"/>
  <c r="B238" i="5"/>
  <c r="H237" i="5"/>
  <c r="G237" i="5"/>
  <c r="F237" i="5"/>
  <c r="E237" i="5"/>
  <c r="D237" i="5"/>
  <c r="C237" i="5"/>
  <c r="B237" i="5"/>
  <c r="H236" i="5"/>
  <c r="G236" i="5"/>
  <c r="F236" i="5"/>
  <c r="E236" i="5"/>
  <c r="D236" i="5"/>
  <c r="C236" i="5"/>
  <c r="B236" i="5"/>
  <c r="H235" i="5"/>
  <c r="G235" i="5"/>
  <c r="F235" i="5"/>
  <c r="E235" i="5"/>
  <c r="D235" i="5"/>
  <c r="C235" i="5"/>
  <c r="B235" i="5"/>
  <c r="H234" i="5"/>
  <c r="G234" i="5"/>
  <c r="F234" i="5"/>
  <c r="E234" i="5"/>
  <c r="D234" i="5"/>
  <c r="C234" i="5"/>
  <c r="B234" i="5"/>
  <c r="H233" i="5"/>
  <c r="G233" i="5"/>
  <c r="F233" i="5"/>
  <c r="E233" i="5"/>
  <c r="D233" i="5"/>
  <c r="C233" i="5"/>
  <c r="B233" i="5"/>
  <c r="H232" i="5"/>
  <c r="G232" i="5"/>
  <c r="F232" i="5"/>
  <c r="E232" i="5"/>
  <c r="D232" i="5"/>
  <c r="C232" i="5"/>
  <c r="B232" i="5"/>
  <c r="H231" i="5"/>
  <c r="G231" i="5"/>
  <c r="F231" i="5"/>
  <c r="E231" i="5"/>
  <c r="D231" i="5"/>
  <c r="C231" i="5"/>
  <c r="B231" i="5"/>
  <c r="H230" i="5"/>
  <c r="G230" i="5"/>
  <c r="F230" i="5"/>
  <c r="E230" i="5"/>
  <c r="D230" i="5"/>
  <c r="C230" i="5"/>
  <c r="B230" i="5"/>
  <c r="H229" i="5"/>
  <c r="G229" i="5"/>
  <c r="F229" i="5"/>
  <c r="E229" i="5"/>
  <c r="D229" i="5"/>
  <c r="C229" i="5"/>
  <c r="B229" i="5"/>
  <c r="H228" i="5"/>
  <c r="G228" i="5"/>
  <c r="F228" i="5"/>
  <c r="E228" i="5"/>
  <c r="D228" i="5"/>
  <c r="C228" i="5"/>
  <c r="B228" i="5"/>
  <c r="H227" i="5"/>
  <c r="G227" i="5"/>
  <c r="F227" i="5"/>
  <c r="E227" i="5"/>
  <c r="D227" i="5"/>
  <c r="C227" i="5"/>
  <c r="B227" i="5"/>
  <c r="H226" i="5"/>
  <c r="G226" i="5"/>
  <c r="F226" i="5"/>
  <c r="E226" i="5"/>
  <c r="D226" i="5"/>
  <c r="C226" i="5"/>
  <c r="B226" i="5"/>
  <c r="H225" i="5"/>
  <c r="G225" i="5"/>
  <c r="F225" i="5"/>
  <c r="E225" i="5"/>
  <c r="D225" i="5"/>
  <c r="C225" i="5"/>
  <c r="B225" i="5"/>
  <c r="H224" i="5"/>
  <c r="G224" i="5"/>
  <c r="F224" i="5"/>
  <c r="E224" i="5"/>
  <c r="D224" i="5"/>
  <c r="C224" i="5"/>
  <c r="B224" i="5"/>
  <c r="H223" i="5"/>
  <c r="G223" i="5"/>
  <c r="F223" i="5"/>
  <c r="E223" i="5"/>
  <c r="D223" i="5"/>
  <c r="C223" i="5"/>
  <c r="B223" i="5"/>
  <c r="H222" i="5"/>
  <c r="G222" i="5"/>
  <c r="F222" i="5"/>
  <c r="E222" i="5"/>
  <c r="D222" i="5"/>
  <c r="C222" i="5"/>
  <c r="B222" i="5"/>
  <c r="H221" i="5"/>
  <c r="G221" i="5"/>
  <c r="F221" i="5"/>
  <c r="E221" i="5"/>
  <c r="D221" i="5"/>
  <c r="C221" i="5"/>
  <c r="B221" i="5"/>
  <c r="H220" i="5"/>
  <c r="G220" i="5"/>
  <c r="F220" i="5"/>
  <c r="E220" i="5"/>
  <c r="D220" i="5"/>
  <c r="C220" i="5"/>
  <c r="B220" i="5"/>
  <c r="H219" i="5"/>
  <c r="G219" i="5"/>
  <c r="F219" i="5"/>
  <c r="E219" i="5"/>
  <c r="D219" i="5"/>
  <c r="C219" i="5"/>
  <c r="B219" i="5"/>
  <c r="H218" i="5"/>
  <c r="G218" i="5"/>
  <c r="F218" i="5"/>
  <c r="E218" i="5"/>
  <c r="D218" i="5"/>
  <c r="C218" i="5"/>
  <c r="B218" i="5"/>
  <c r="H217" i="5"/>
  <c r="G217" i="5"/>
  <c r="F217" i="5"/>
  <c r="E217" i="5"/>
  <c r="D217" i="5"/>
  <c r="C217" i="5"/>
  <c r="B217" i="5"/>
  <c r="H216" i="5"/>
  <c r="G216" i="5"/>
  <c r="F216" i="5"/>
  <c r="E216" i="5"/>
  <c r="D216" i="5"/>
  <c r="C216" i="5"/>
  <c r="B216" i="5"/>
  <c r="H215" i="5"/>
  <c r="G215" i="5"/>
  <c r="F215" i="5"/>
  <c r="E215" i="5"/>
  <c r="D215" i="5"/>
  <c r="C215" i="5"/>
  <c r="B215" i="5"/>
  <c r="H214" i="5"/>
  <c r="G214" i="5"/>
  <c r="F214" i="5"/>
  <c r="E214" i="5"/>
  <c r="D214" i="5"/>
  <c r="C214" i="5"/>
  <c r="B214" i="5"/>
  <c r="H213" i="5"/>
  <c r="G213" i="5"/>
  <c r="F213" i="5"/>
  <c r="E213" i="5"/>
  <c r="D213" i="5"/>
  <c r="C213" i="5"/>
  <c r="B213" i="5"/>
  <c r="H212" i="5"/>
  <c r="G212" i="5"/>
  <c r="F212" i="5"/>
  <c r="E212" i="5"/>
  <c r="D212" i="5"/>
  <c r="C212" i="5"/>
  <c r="B212" i="5"/>
  <c r="H211" i="5"/>
  <c r="G211" i="5"/>
  <c r="F211" i="5"/>
  <c r="E211" i="5"/>
  <c r="D211" i="5"/>
  <c r="C211" i="5"/>
  <c r="B211" i="5"/>
  <c r="H210" i="5"/>
  <c r="G210" i="5"/>
  <c r="F210" i="5"/>
  <c r="E210" i="5"/>
  <c r="D210" i="5"/>
  <c r="C210" i="5"/>
  <c r="B210" i="5"/>
  <c r="H209" i="5"/>
  <c r="G209" i="5"/>
  <c r="F209" i="5"/>
  <c r="E209" i="5"/>
  <c r="D209" i="5"/>
  <c r="C209" i="5"/>
  <c r="B209" i="5"/>
  <c r="H208" i="5"/>
  <c r="G208" i="5"/>
  <c r="F208" i="5"/>
  <c r="E208" i="5"/>
  <c r="D208" i="5"/>
  <c r="C208" i="5"/>
  <c r="B208" i="5"/>
  <c r="H207" i="5"/>
  <c r="G207" i="5"/>
  <c r="F207" i="5"/>
  <c r="E207" i="5"/>
  <c r="D207" i="5"/>
  <c r="C207" i="5"/>
  <c r="B207" i="5"/>
  <c r="H206" i="5"/>
  <c r="G206" i="5"/>
  <c r="F206" i="5"/>
  <c r="E206" i="5"/>
  <c r="D206" i="5"/>
  <c r="C206" i="5"/>
  <c r="B206" i="5"/>
  <c r="H205" i="5"/>
  <c r="G205" i="5"/>
  <c r="F205" i="5"/>
  <c r="E205" i="5"/>
  <c r="D205" i="5"/>
  <c r="C205" i="5"/>
  <c r="B205" i="5"/>
  <c r="H204" i="5"/>
  <c r="G204" i="5"/>
  <c r="F204" i="5"/>
  <c r="E204" i="5"/>
  <c r="D204" i="5"/>
  <c r="C204" i="5"/>
  <c r="B204" i="5"/>
  <c r="H203" i="5"/>
  <c r="G203" i="5"/>
  <c r="F203" i="5"/>
  <c r="E203" i="5"/>
  <c r="D203" i="5"/>
  <c r="C203" i="5"/>
  <c r="B203" i="5"/>
  <c r="H202" i="5"/>
  <c r="G202" i="5"/>
  <c r="F202" i="5"/>
  <c r="E202" i="5"/>
  <c r="D202" i="5"/>
  <c r="C202" i="5"/>
  <c r="B202" i="5"/>
  <c r="H201" i="5"/>
  <c r="G201" i="5"/>
  <c r="F201" i="5"/>
  <c r="E201" i="5"/>
  <c r="D201" i="5"/>
  <c r="C201" i="5"/>
  <c r="B201" i="5"/>
  <c r="H200" i="5"/>
  <c r="G200" i="5"/>
  <c r="F200" i="5"/>
  <c r="E200" i="5"/>
  <c r="D200" i="5"/>
  <c r="C200" i="5"/>
  <c r="B200" i="5"/>
  <c r="H199" i="5"/>
  <c r="G199" i="5"/>
  <c r="F199" i="5"/>
  <c r="E199" i="5"/>
  <c r="D199" i="5"/>
  <c r="C199" i="5"/>
  <c r="B199" i="5"/>
  <c r="H198" i="5"/>
  <c r="G198" i="5"/>
  <c r="F198" i="5"/>
  <c r="E198" i="5"/>
  <c r="D198" i="5"/>
  <c r="C198" i="5"/>
  <c r="B198" i="5"/>
  <c r="H197" i="5"/>
  <c r="G197" i="5"/>
  <c r="F197" i="5"/>
  <c r="E197" i="5"/>
  <c r="D197" i="5"/>
  <c r="C197" i="5"/>
  <c r="B197" i="5"/>
  <c r="H196" i="5"/>
  <c r="G196" i="5"/>
  <c r="F196" i="5"/>
  <c r="E196" i="5"/>
  <c r="D196" i="5"/>
  <c r="C196" i="5"/>
  <c r="B196" i="5"/>
  <c r="H195" i="5"/>
  <c r="G195" i="5"/>
  <c r="F195" i="5"/>
  <c r="E195" i="5"/>
  <c r="D195" i="5"/>
  <c r="C195" i="5"/>
  <c r="B195" i="5"/>
  <c r="H194" i="5"/>
  <c r="G194" i="5"/>
  <c r="F194" i="5"/>
  <c r="E194" i="5"/>
  <c r="D194" i="5"/>
  <c r="C194" i="5"/>
  <c r="B194" i="5"/>
  <c r="H193" i="5"/>
  <c r="G193" i="5"/>
  <c r="F193" i="5"/>
  <c r="E193" i="5"/>
  <c r="D193" i="5"/>
  <c r="C193" i="5"/>
  <c r="B193" i="5"/>
  <c r="H192" i="5"/>
  <c r="G192" i="5"/>
  <c r="F192" i="5"/>
  <c r="E192" i="5"/>
  <c r="D192" i="5"/>
  <c r="C192" i="5"/>
  <c r="B192" i="5"/>
  <c r="H191" i="5"/>
  <c r="G191" i="5"/>
  <c r="F191" i="5"/>
  <c r="E191" i="5"/>
  <c r="D191" i="5"/>
  <c r="C191" i="5"/>
  <c r="B191" i="5"/>
  <c r="H190" i="5"/>
  <c r="G190" i="5"/>
  <c r="F190" i="5"/>
  <c r="E190" i="5"/>
  <c r="D190" i="5"/>
  <c r="C190" i="5"/>
  <c r="B190" i="5"/>
  <c r="H189" i="5"/>
  <c r="G189" i="5"/>
  <c r="F189" i="5"/>
  <c r="E189" i="5"/>
  <c r="D189" i="5"/>
  <c r="C189" i="5"/>
  <c r="B189" i="5"/>
  <c r="H188" i="5"/>
  <c r="G188" i="5"/>
  <c r="F188" i="5"/>
  <c r="E188" i="5"/>
  <c r="D188" i="5"/>
  <c r="C188" i="5"/>
  <c r="B188" i="5"/>
  <c r="H187" i="5"/>
  <c r="G187" i="5"/>
  <c r="F187" i="5"/>
  <c r="E187" i="5"/>
  <c r="D187" i="5"/>
  <c r="C187" i="5"/>
  <c r="B187" i="5"/>
  <c r="H186" i="5"/>
  <c r="G186" i="5"/>
  <c r="F186" i="5"/>
  <c r="E186" i="5"/>
  <c r="D186" i="5"/>
  <c r="C186" i="5"/>
  <c r="B186" i="5"/>
  <c r="H185" i="5"/>
  <c r="G185" i="5"/>
  <c r="F185" i="5"/>
  <c r="E185" i="5"/>
  <c r="D185" i="5"/>
  <c r="C185" i="5"/>
  <c r="B185" i="5"/>
  <c r="H184" i="5"/>
  <c r="G184" i="5"/>
  <c r="F184" i="5"/>
  <c r="E184" i="5"/>
  <c r="D184" i="5"/>
  <c r="C184" i="5"/>
  <c r="B184" i="5"/>
  <c r="H183" i="5"/>
  <c r="G183" i="5"/>
  <c r="F183" i="5"/>
  <c r="E183" i="5"/>
  <c r="D183" i="5"/>
  <c r="C183" i="5"/>
  <c r="B183" i="5"/>
  <c r="H182" i="5"/>
  <c r="G182" i="5"/>
  <c r="F182" i="5"/>
  <c r="E182" i="5"/>
  <c r="D182" i="5"/>
  <c r="C182" i="5"/>
  <c r="B182" i="5"/>
  <c r="H181" i="5"/>
  <c r="G181" i="5"/>
  <c r="F181" i="5"/>
  <c r="E181" i="5"/>
  <c r="D181" i="5"/>
  <c r="C181" i="5"/>
  <c r="B181" i="5"/>
  <c r="H180" i="5"/>
  <c r="G180" i="5"/>
  <c r="F180" i="5"/>
  <c r="E180" i="5"/>
  <c r="D180" i="5"/>
  <c r="C180" i="5"/>
  <c r="B180" i="5"/>
  <c r="H179" i="5"/>
  <c r="G179" i="5"/>
  <c r="F179" i="5"/>
  <c r="E179" i="5"/>
  <c r="D179" i="5"/>
  <c r="C179" i="5"/>
  <c r="B179" i="5"/>
  <c r="H178" i="5"/>
  <c r="G178" i="5"/>
  <c r="F178" i="5"/>
  <c r="E178" i="5"/>
  <c r="D178" i="5"/>
  <c r="C178" i="5"/>
  <c r="B178" i="5"/>
  <c r="H177" i="5"/>
  <c r="G177" i="5"/>
  <c r="F177" i="5"/>
  <c r="E177" i="5"/>
  <c r="D177" i="5"/>
  <c r="C177" i="5"/>
  <c r="B177" i="5"/>
  <c r="H176" i="5"/>
  <c r="G176" i="5"/>
  <c r="F176" i="5"/>
  <c r="E176" i="5"/>
  <c r="D176" i="5"/>
  <c r="C176" i="5"/>
  <c r="B176" i="5"/>
  <c r="H175" i="5"/>
  <c r="G175" i="5"/>
  <c r="F175" i="5"/>
  <c r="E175" i="5"/>
  <c r="D175" i="5"/>
  <c r="C175" i="5"/>
  <c r="B175" i="5"/>
  <c r="H174" i="5"/>
  <c r="G174" i="5"/>
  <c r="F174" i="5"/>
  <c r="E174" i="5"/>
  <c r="D174" i="5"/>
  <c r="C174" i="5"/>
  <c r="B174" i="5"/>
  <c r="H173" i="5"/>
  <c r="G173" i="5"/>
  <c r="F173" i="5"/>
  <c r="E173" i="5"/>
  <c r="D173" i="5"/>
  <c r="C173" i="5"/>
  <c r="B173" i="5"/>
  <c r="H172" i="5"/>
  <c r="G172" i="5"/>
  <c r="F172" i="5"/>
  <c r="E172" i="5"/>
  <c r="D172" i="5"/>
  <c r="C172" i="5"/>
  <c r="B172" i="5"/>
  <c r="H171" i="5"/>
  <c r="G171" i="5"/>
  <c r="F171" i="5"/>
  <c r="E171" i="5"/>
  <c r="D171" i="5"/>
  <c r="C171" i="5"/>
  <c r="B171" i="5"/>
  <c r="H170" i="5"/>
  <c r="G170" i="5"/>
  <c r="F170" i="5"/>
  <c r="E170" i="5"/>
  <c r="D170" i="5"/>
  <c r="C170" i="5"/>
  <c r="B170" i="5"/>
  <c r="H169" i="5"/>
  <c r="G169" i="5"/>
  <c r="F169" i="5"/>
  <c r="E169" i="5"/>
  <c r="D169" i="5"/>
  <c r="C169" i="5"/>
  <c r="B169" i="5"/>
  <c r="H168" i="5"/>
  <c r="G168" i="5"/>
  <c r="F168" i="5"/>
  <c r="E168" i="5"/>
  <c r="D168" i="5"/>
  <c r="C168" i="5"/>
  <c r="B168" i="5"/>
  <c r="H167" i="5"/>
  <c r="G167" i="5"/>
  <c r="F167" i="5"/>
  <c r="E167" i="5"/>
  <c r="D167" i="5"/>
  <c r="C167" i="5"/>
  <c r="B167" i="5"/>
  <c r="H166" i="5"/>
  <c r="G166" i="5"/>
  <c r="F166" i="5"/>
  <c r="E166" i="5"/>
  <c r="D166" i="5"/>
  <c r="C166" i="5"/>
  <c r="B166" i="5"/>
  <c r="H165" i="5"/>
  <c r="G165" i="5"/>
  <c r="F165" i="5"/>
  <c r="E165" i="5"/>
  <c r="D165" i="5"/>
  <c r="C165" i="5"/>
  <c r="B165" i="5"/>
  <c r="H164" i="5"/>
  <c r="G164" i="5"/>
  <c r="F164" i="5"/>
  <c r="E164" i="5"/>
  <c r="D164" i="5"/>
  <c r="C164" i="5"/>
  <c r="B164" i="5"/>
  <c r="H163" i="5"/>
  <c r="G163" i="5"/>
  <c r="F163" i="5"/>
  <c r="E163" i="5"/>
  <c r="D163" i="5"/>
  <c r="C163" i="5"/>
  <c r="B163" i="5"/>
  <c r="H162" i="5"/>
  <c r="G162" i="5"/>
  <c r="F162" i="5"/>
  <c r="E162" i="5"/>
  <c r="D162" i="5"/>
  <c r="C162" i="5"/>
  <c r="B162" i="5"/>
  <c r="H161" i="5"/>
  <c r="G161" i="5"/>
  <c r="F161" i="5"/>
  <c r="E161" i="5"/>
  <c r="D161" i="5"/>
  <c r="C161" i="5"/>
  <c r="B161" i="5"/>
  <c r="H160" i="5"/>
  <c r="G160" i="5"/>
  <c r="F160" i="5"/>
  <c r="E160" i="5"/>
  <c r="D160" i="5"/>
  <c r="C160" i="5"/>
  <c r="B160" i="5"/>
  <c r="H159" i="5"/>
  <c r="G159" i="5"/>
  <c r="F159" i="5"/>
  <c r="E159" i="5"/>
  <c r="D159" i="5"/>
  <c r="C159" i="5"/>
  <c r="B159" i="5"/>
  <c r="H158" i="5"/>
  <c r="G158" i="5"/>
  <c r="F158" i="5"/>
  <c r="E158" i="5"/>
  <c r="D158" i="5"/>
  <c r="C158" i="5"/>
  <c r="B158" i="5"/>
  <c r="H157" i="5"/>
  <c r="G157" i="5"/>
  <c r="F157" i="5"/>
  <c r="E157" i="5"/>
  <c r="D157" i="5"/>
  <c r="C157" i="5"/>
  <c r="B157" i="5"/>
  <c r="H156" i="5"/>
  <c r="G156" i="5"/>
  <c r="F156" i="5"/>
  <c r="E156" i="5"/>
  <c r="D156" i="5"/>
  <c r="C156" i="5"/>
  <c r="B156" i="5"/>
  <c r="H155" i="5"/>
  <c r="G155" i="5"/>
  <c r="F155" i="5"/>
  <c r="E155" i="5"/>
  <c r="D155" i="5"/>
  <c r="C155" i="5"/>
  <c r="B155" i="5"/>
  <c r="H154" i="5"/>
  <c r="G154" i="5"/>
  <c r="F154" i="5"/>
  <c r="E154" i="5"/>
  <c r="D154" i="5"/>
  <c r="C154" i="5"/>
  <c r="B154" i="5"/>
  <c r="H153" i="5"/>
  <c r="G153" i="5"/>
  <c r="F153" i="5"/>
  <c r="E153" i="5"/>
  <c r="D153" i="5"/>
  <c r="C153" i="5"/>
  <c r="B153" i="5"/>
  <c r="H152" i="5"/>
  <c r="G152" i="5"/>
  <c r="F152" i="5"/>
  <c r="E152" i="5"/>
  <c r="D152" i="5"/>
  <c r="C152" i="5"/>
  <c r="B152" i="5"/>
  <c r="H151" i="5"/>
  <c r="G151" i="5"/>
  <c r="F151" i="5"/>
  <c r="E151" i="5"/>
  <c r="D151" i="5"/>
  <c r="C151" i="5"/>
  <c r="B151" i="5"/>
  <c r="H150" i="5"/>
  <c r="G150" i="5"/>
  <c r="F150" i="5"/>
  <c r="E150" i="5"/>
  <c r="D150" i="5"/>
  <c r="C150" i="5"/>
  <c r="B150" i="5"/>
  <c r="H149" i="5"/>
  <c r="G149" i="5"/>
  <c r="F149" i="5"/>
  <c r="E149" i="5"/>
  <c r="D149" i="5"/>
  <c r="C149" i="5"/>
  <c r="B149" i="5"/>
  <c r="H148" i="5"/>
  <c r="G148" i="5"/>
  <c r="F148" i="5"/>
  <c r="E148" i="5"/>
  <c r="D148" i="5"/>
  <c r="C148" i="5"/>
  <c r="B148" i="5"/>
  <c r="H147" i="5"/>
  <c r="G147" i="5"/>
  <c r="F147" i="5"/>
  <c r="E147" i="5"/>
  <c r="D147" i="5"/>
  <c r="C147" i="5"/>
  <c r="B147" i="5"/>
  <c r="H146" i="5"/>
  <c r="G146" i="5"/>
  <c r="F146" i="5"/>
  <c r="E146" i="5"/>
  <c r="D146" i="5"/>
  <c r="C146" i="5"/>
  <c r="B146" i="5"/>
  <c r="H145" i="5"/>
  <c r="G145" i="5"/>
  <c r="F145" i="5"/>
  <c r="E145" i="5"/>
  <c r="D145" i="5"/>
  <c r="C145" i="5"/>
  <c r="B145" i="5"/>
  <c r="H144" i="5"/>
  <c r="G144" i="5"/>
  <c r="F144" i="5"/>
  <c r="E144" i="5"/>
  <c r="D144" i="5"/>
  <c r="C144" i="5"/>
  <c r="B144" i="5"/>
  <c r="H143" i="5"/>
  <c r="G143" i="5"/>
  <c r="F143" i="5"/>
  <c r="E143" i="5"/>
  <c r="D143" i="5"/>
  <c r="C143" i="5"/>
  <c r="B143" i="5"/>
  <c r="H142" i="5"/>
  <c r="G142" i="5"/>
  <c r="F142" i="5"/>
  <c r="E142" i="5"/>
  <c r="D142" i="5"/>
  <c r="C142" i="5"/>
  <c r="B142" i="5"/>
  <c r="H141" i="5"/>
  <c r="G141" i="5"/>
  <c r="F141" i="5"/>
  <c r="E141" i="5"/>
  <c r="D141" i="5"/>
  <c r="C141" i="5"/>
  <c r="B141" i="5"/>
  <c r="H140" i="5"/>
  <c r="G140" i="5"/>
  <c r="F140" i="5"/>
  <c r="E140" i="5"/>
  <c r="D140" i="5"/>
  <c r="C140" i="5"/>
  <c r="B140" i="5"/>
  <c r="H139" i="5"/>
  <c r="G139" i="5"/>
  <c r="F139" i="5"/>
  <c r="E139" i="5"/>
  <c r="D139" i="5"/>
  <c r="C139" i="5"/>
  <c r="B139" i="5"/>
  <c r="H138" i="5"/>
  <c r="G138" i="5"/>
  <c r="F138" i="5"/>
  <c r="E138" i="5"/>
  <c r="D138" i="5"/>
  <c r="C138" i="5"/>
  <c r="B138" i="5"/>
  <c r="H137" i="5"/>
  <c r="G137" i="5"/>
  <c r="F137" i="5"/>
  <c r="E137" i="5"/>
  <c r="D137" i="5"/>
  <c r="C137" i="5"/>
  <c r="B137" i="5"/>
  <c r="H136" i="5"/>
  <c r="G136" i="5"/>
  <c r="F136" i="5"/>
  <c r="E136" i="5"/>
  <c r="D136" i="5"/>
  <c r="C136" i="5"/>
  <c r="B136" i="5"/>
  <c r="H135" i="5"/>
  <c r="G135" i="5"/>
  <c r="F135" i="5"/>
  <c r="E135" i="5"/>
  <c r="D135" i="5"/>
  <c r="C135" i="5"/>
  <c r="B135" i="5"/>
  <c r="F134" i="5"/>
  <c r="E134" i="5"/>
  <c r="C134" i="5"/>
  <c r="B134" i="5"/>
  <c r="F133" i="5"/>
  <c r="E133" i="5"/>
  <c r="C133" i="5"/>
  <c r="B133" i="5"/>
  <c r="F132" i="5"/>
  <c r="E132" i="5"/>
  <c r="C132" i="5"/>
  <c r="B132" i="5"/>
  <c r="F131" i="5"/>
  <c r="E131" i="5"/>
  <c r="C131" i="5"/>
  <c r="B131" i="5"/>
  <c r="F130" i="5"/>
  <c r="E130" i="5"/>
  <c r="C130" i="5"/>
  <c r="B130" i="5"/>
  <c r="F129" i="5"/>
  <c r="E129" i="5"/>
  <c r="C129" i="5"/>
  <c r="B129" i="5"/>
  <c r="F128" i="5"/>
  <c r="E128" i="5"/>
  <c r="C128" i="5"/>
  <c r="B128" i="5"/>
  <c r="F127" i="5"/>
  <c r="E127" i="5"/>
  <c r="C127" i="5"/>
  <c r="B127" i="5"/>
  <c r="C126" i="5"/>
  <c r="B126" i="5"/>
  <c r="C125" i="5"/>
  <c r="B125" i="5"/>
  <c r="C124" i="5"/>
  <c r="B124" i="5"/>
  <c r="C123" i="5"/>
  <c r="B123" i="5"/>
  <c r="C122" i="5"/>
  <c r="B122" i="5"/>
  <c r="C121" i="5"/>
  <c r="B121" i="5"/>
  <c r="C120" i="5"/>
  <c r="B120" i="5"/>
  <c r="C119" i="5"/>
  <c r="B119" i="5"/>
  <c r="C118" i="5"/>
  <c r="B118" i="5"/>
  <c r="C117" i="5"/>
  <c r="B117" i="5"/>
  <c r="C116" i="5"/>
  <c r="B116" i="5"/>
  <c r="C115" i="5"/>
  <c r="B115" i="5"/>
  <c r="C114" i="5"/>
  <c r="B114" i="5"/>
  <c r="C113" i="5"/>
  <c r="B113" i="5"/>
  <c r="C112" i="5"/>
  <c r="B112" i="5"/>
  <c r="C111" i="5"/>
  <c r="B111" i="5"/>
  <c r="C110" i="5"/>
  <c r="B110" i="5"/>
  <c r="C109" i="5"/>
  <c r="B109" i="5"/>
  <c r="C108" i="5"/>
  <c r="B108" i="5"/>
  <c r="C107" i="5"/>
  <c r="B107" i="5"/>
  <c r="C106" i="5"/>
  <c r="B106" i="5"/>
  <c r="C105" i="5"/>
  <c r="B105" i="5"/>
  <c r="C104" i="5"/>
  <c r="B104" i="5"/>
  <c r="C103" i="5"/>
  <c r="B103" i="5"/>
  <c r="C102" i="5"/>
  <c r="B102" i="5"/>
  <c r="C101" i="5"/>
  <c r="B101" i="5"/>
  <c r="C100" i="5"/>
  <c r="B100" i="5"/>
  <c r="C99" i="5"/>
  <c r="B99" i="5"/>
  <c r="C98" i="5"/>
  <c r="B98" i="5"/>
  <c r="C97" i="5"/>
  <c r="B97" i="5"/>
  <c r="C96" i="5"/>
  <c r="B96" i="5"/>
  <c r="C95" i="5"/>
  <c r="B95" i="5"/>
  <c r="C94" i="5"/>
  <c r="B94" i="5"/>
  <c r="C93" i="5"/>
  <c r="B93" i="5"/>
  <c r="C92" i="5"/>
  <c r="B92" i="5"/>
  <c r="C91" i="5"/>
  <c r="B91" i="5"/>
  <c r="C90" i="5"/>
  <c r="B90" i="5"/>
  <c r="C89" i="5"/>
  <c r="B89" i="5"/>
  <c r="C88" i="5"/>
  <c r="B88" i="5"/>
  <c r="C87" i="5"/>
  <c r="B87" i="5"/>
  <c r="C86" i="5"/>
  <c r="B86" i="5"/>
  <c r="C85" i="5"/>
  <c r="B85" i="5"/>
  <c r="C84" i="5"/>
  <c r="B84" i="5"/>
  <c r="C83" i="5"/>
  <c r="B83" i="5"/>
  <c r="C82" i="5"/>
  <c r="B82" i="5"/>
  <c r="C81" i="5"/>
  <c r="B81" i="5"/>
  <c r="C80" i="5"/>
  <c r="B80" i="5"/>
  <c r="C79" i="5"/>
  <c r="B79" i="5"/>
  <c r="C78" i="5"/>
  <c r="B78" i="5"/>
  <c r="C77" i="5"/>
  <c r="B77" i="5"/>
  <c r="C76" i="5"/>
  <c r="B76" i="5"/>
  <c r="C75" i="5"/>
  <c r="B75" i="5"/>
  <c r="C74" i="5"/>
  <c r="B74" i="5"/>
  <c r="C73" i="5"/>
  <c r="B73" i="5"/>
  <c r="C72" i="5"/>
  <c r="B72" i="5"/>
  <c r="C71" i="5"/>
  <c r="B71" i="5"/>
  <c r="C70" i="5"/>
  <c r="B70" i="5"/>
  <c r="C69" i="5"/>
  <c r="B69" i="5"/>
  <c r="C68" i="5"/>
  <c r="B68" i="5"/>
  <c r="C67" i="5"/>
  <c r="B67" i="5"/>
  <c r="C66" i="5"/>
  <c r="B66" i="5"/>
  <c r="C65" i="5"/>
  <c r="B65" i="5"/>
  <c r="C64" i="5"/>
  <c r="B64" i="5"/>
  <c r="C63" i="5"/>
  <c r="B63" i="5"/>
  <c r="C62" i="5"/>
  <c r="B62" i="5"/>
  <c r="C61" i="5"/>
  <c r="B61" i="5"/>
  <c r="C60" i="5"/>
  <c r="B60" i="5"/>
  <c r="C59" i="5"/>
  <c r="B59" i="5"/>
  <c r="C58" i="5"/>
  <c r="B58" i="5"/>
  <c r="C57" i="5"/>
  <c r="B57" i="5"/>
  <c r="C56" i="5"/>
  <c r="B56" i="5"/>
  <c r="C55" i="5"/>
  <c r="B55" i="5"/>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B10" i="5"/>
  <c r="L14" i="7" l="1"/>
  <c r="L15" i="7" s="1"/>
  <c r="L16" i="7" s="1"/>
  <c r="L17" i="7" s="1"/>
  <c r="E18" i="7"/>
  <c r="E14" i="7"/>
  <c r="E30" i="7"/>
  <c r="L18" i="7" l="1"/>
  <c r="L19" i="7" s="1"/>
  <c r="L20" i="7" s="1"/>
  <c r="L21" i="7" s="1"/>
  <c r="L22" i="7" s="1"/>
  <c r="L23" i="7" s="1"/>
  <c r="L24" i="7" s="1"/>
  <c r="L25" i="7" s="1"/>
  <c r="L26" i="7" s="1"/>
  <c r="L27" i="7" s="1"/>
  <c r="L28" i="7" s="1"/>
  <c r="L29" i="7" s="1"/>
  <c r="L30" i="7" s="1"/>
  <c r="L31" i="7" s="1"/>
  <c r="L32" i="7" s="1"/>
</calcChain>
</file>

<file path=xl/sharedStrings.xml><?xml version="1.0" encoding="utf-8"?>
<sst xmlns="http://schemas.openxmlformats.org/spreadsheetml/2006/main" count="587" uniqueCount="475">
  <si>
    <t>Cliquer pour accéder au fichier</t>
  </si>
  <si>
    <t>Productivité du travail et coût salarial unitaire [namq_10_lp_ulc__custom_10195384]</t>
  </si>
  <si>
    <t>Unité de mesure</t>
  </si>
  <si>
    <t>Indice, 2015=100</t>
  </si>
  <si>
    <t>Désaisonnalisation</t>
  </si>
  <si>
    <t>Données désaisonnalisées et corrigées des effets de calendrier</t>
  </si>
  <si>
    <t>TIME</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</si>
  <si>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</si>
  <si>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</si>
  <si>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</si>
  <si>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</si>
  <si>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</si>
  <si>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</si>
  <si>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</si>
  <si>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</si>
  <si>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</si>
  <si>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</si>
  <si>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</si>
  <si>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</si>
  <si>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</si>
  <si>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</si>
  <si>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</si>
  <si>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</si>
  <si>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</si>
  <si>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</si>
  <si>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</si>
  <si>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</si>
  <si>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</si>
  <si>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</si>
  <si>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</si>
  <si>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</si>
  <si>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</si>
  <si>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</si>
  <si>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</si>
  <si>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</si>
  <si>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</si>
  <si>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</si>
  <si>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</si>
  <si>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</si>
  <si>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</si>
  <si>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</si>
  <si>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</si>
  <si>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</si>
  <si>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Productivité réelle du travail par personne employée</t>
  </si>
  <si>
    <t>UE 27</t>
  </si>
  <si>
    <t>Allemagne</t>
  </si>
  <si>
    <t>Espagne</t>
  </si>
  <si>
    <t>France</t>
  </si>
  <si>
    <t>Italie</t>
  </si>
  <si>
    <t>Portugal</t>
  </si>
  <si>
    <t>Productivité réelle du travail par heures travaillées</t>
  </si>
  <si>
    <t>Etats-Unis</t>
  </si>
  <si>
    <t>SOURCES</t>
  </si>
  <si>
    <t>Eurostat</t>
  </si>
  <si>
    <t>Ocde</t>
  </si>
  <si>
    <t>Productivité réelle du travail par personne employée (https://stats.oecd.org/Index.aspx?DataSetCode=ULC_EEQ&amp;lang=fr#)</t>
  </si>
  <si>
    <t>Décomposition du taux de marge des sociétés non financières (snf)</t>
  </si>
  <si>
    <t>Variations t/t-1 (en %)</t>
  </si>
  <si>
    <t xml:space="preserve">Taux de marge    </t>
  </si>
  <si>
    <t>Variation du taux de marge</t>
  </si>
  <si>
    <t>Contributions à la variation du taux de marge</t>
  </si>
  <si>
    <t>Le ratio prix VA / prix conso permet d'observer la différence d'évolution entre les prix pratiqués par les entreprises en France et les prix sur lesquels sont négociés les salaires</t>
  </si>
  <si>
    <t xml:space="preserve">Productivité   </t>
  </si>
  <si>
    <t xml:space="preserve">Salaires réels      </t>
  </si>
  <si>
    <t>Cotisations sociales</t>
  </si>
  <si>
    <t>Ratio du prix de la VA et du prix de la conso</t>
  </si>
  <si>
    <t>Impôts nets des subventions</t>
  </si>
  <si>
    <t>1949T1</t>
  </si>
  <si>
    <t>1949T2</t>
  </si>
  <si>
    <t>1949T3</t>
  </si>
  <si>
    <t>1949T4</t>
  </si>
  <si>
    <t>1950T1</t>
  </si>
  <si>
    <t>1950T2</t>
  </si>
  <si>
    <t>1950T3</t>
  </si>
  <si>
    <t>1950T4</t>
  </si>
  <si>
    <t>1951T1</t>
  </si>
  <si>
    <t>1951T2</t>
  </si>
  <si>
    <t>1951T3</t>
  </si>
  <si>
    <t>1951T4</t>
  </si>
  <si>
    <t>1952T1</t>
  </si>
  <si>
    <t>1952T2</t>
  </si>
  <si>
    <t>1952T3</t>
  </si>
  <si>
    <t>1952T4</t>
  </si>
  <si>
    <t>1953T1</t>
  </si>
  <si>
    <t>1953T2</t>
  </si>
  <si>
    <t>1953T3</t>
  </si>
  <si>
    <t>1953T4</t>
  </si>
  <si>
    <t>1954T1</t>
  </si>
  <si>
    <t>1954T2</t>
  </si>
  <si>
    <t>1954T3</t>
  </si>
  <si>
    <t>1954T4</t>
  </si>
  <si>
    <t>1955T1</t>
  </si>
  <si>
    <t>1955T2</t>
  </si>
  <si>
    <t>1955T3</t>
  </si>
  <si>
    <t>1955T4</t>
  </si>
  <si>
    <t>1956T1</t>
  </si>
  <si>
    <t>1956T2</t>
  </si>
  <si>
    <t>1956T3</t>
  </si>
  <si>
    <t>1956T4</t>
  </si>
  <si>
    <t>1957T1</t>
  </si>
  <si>
    <t>1957T2</t>
  </si>
  <si>
    <t>1957T3</t>
  </si>
  <si>
    <t>1957T4</t>
  </si>
  <si>
    <t>1958T1</t>
  </si>
  <si>
    <t>1958T2</t>
  </si>
  <si>
    <t>1958T3</t>
  </si>
  <si>
    <t>1958T4</t>
  </si>
  <si>
    <t>1959T1</t>
  </si>
  <si>
    <t>1959T2</t>
  </si>
  <si>
    <t>1959T3</t>
  </si>
  <si>
    <t>1959T4</t>
  </si>
  <si>
    <t>1960T1</t>
  </si>
  <si>
    <t>1960T2</t>
  </si>
  <si>
    <t>1960T3</t>
  </si>
  <si>
    <t>1960T4</t>
  </si>
  <si>
    <t>1961T1</t>
  </si>
  <si>
    <t>1961T2</t>
  </si>
  <si>
    <t>1961T3</t>
  </si>
  <si>
    <t>1961T4</t>
  </si>
  <si>
    <t>1962T1</t>
  </si>
  <si>
    <t>1962T2</t>
  </si>
  <si>
    <t>1962T3</t>
  </si>
  <si>
    <t>1962T4</t>
  </si>
  <si>
    <t>1963T1</t>
  </si>
  <si>
    <t>1963T2</t>
  </si>
  <si>
    <t>1963T3</t>
  </si>
  <si>
    <t>1963T4</t>
  </si>
  <si>
    <t>1964T1</t>
  </si>
  <si>
    <t>1964T2</t>
  </si>
  <si>
    <t>1964T3</t>
  </si>
  <si>
    <t>1964T4</t>
  </si>
  <si>
    <t>1965T1</t>
  </si>
  <si>
    <t>1965T2</t>
  </si>
  <si>
    <t>1965T3</t>
  </si>
  <si>
    <t>1965T4</t>
  </si>
  <si>
    <t>1966T1</t>
  </si>
  <si>
    <t>1966T2</t>
  </si>
  <si>
    <t>1966T3</t>
  </si>
  <si>
    <t>1966T4</t>
  </si>
  <si>
    <t>1967T1</t>
  </si>
  <si>
    <t>1967T2</t>
  </si>
  <si>
    <t>1967T3</t>
  </si>
  <si>
    <t>1967T4</t>
  </si>
  <si>
    <t>1968T1</t>
  </si>
  <si>
    <t>1968T2</t>
  </si>
  <si>
    <t>1968T3</t>
  </si>
  <si>
    <t>1968T4</t>
  </si>
  <si>
    <t>1969T1</t>
  </si>
  <si>
    <t>1969T2</t>
  </si>
  <si>
    <t>1969T3</t>
  </si>
  <si>
    <t>1969T4</t>
  </si>
  <si>
    <t>1970T1</t>
  </si>
  <si>
    <t>1970T2</t>
  </si>
  <si>
    <t>1970T3</t>
  </si>
  <si>
    <t>1970T4</t>
  </si>
  <si>
    <t>1971T1</t>
  </si>
  <si>
    <t>1971T2</t>
  </si>
  <si>
    <t>1971T3</t>
  </si>
  <si>
    <t>1971T4</t>
  </si>
  <si>
    <t>1972T1</t>
  </si>
  <si>
    <t>1972T2</t>
  </si>
  <si>
    <t>1972T3</t>
  </si>
  <si>
    <t>1972T4</t>
  </si>
  <si>
    <t>1973T1</t>
  </si>
  <si>
    <t>1973T2</t>
  </si>
  <si>
    <t>1973T3</t>
  </si>
  <si>
    <t>1973T4</t>
  </si>
  <si>
    <t>1974T1</t>
  </si>
  <si>
    <t>1974T2</t>
  </si>
  <si>
    <t>1974T3</t>
  </si>
  <si>
    <t>1974T4</t>
  </si>
  <si>
    <t>1975T1</t>
  </si>
  <si>
    <t>1975T2</t>
  </si>
  <si>
    <t>1975T3</t>
  </si>
  <si>
    <t>1975T4</t>
  </si>
  <si>
    <t>1976T1</t>
  </si>
  <si>
    <t>1976T2</t>
  </si>
  <si>
    <t>1976T3</t>
  </si>
  <si>
    <t>1976T4</t>
  </si>
  <si>
    <t>1977T1</t>
  </si>
  <si>
    <t>1977T2</t>
  </si>
  <si>
    <t>1977T3</t>
  </si>
  <si>
    <t>1977T4</t>
  </si>
  <si>
    <t>1978T1</t>
  </si>
  <si>
    <t>1978T2</t>
  </si>
  <si>
    <t>1978T3</t>
  </si>
  <si>
    <t>1978T4</t>
  </si>
  <si>
    <t>1979T1</t>
  </si>
  <si>
    <t>1979T2</t>
  </si>
  <si>
    <t>1979T3</t>
  </si>
  <si>
    <t>1979T4</t>
  </si>
  <si>
    <t>1980T1</t>
  </si>
  <si>
    <t>1980T2</t>
  </si>
  <si>
    <t>1980T3</t>
  </si>
  <si>
    <t>1980T4</t>
  </si>
  <si>
    <t>1981T1</t>
  </si>
  <si>
    <t>1981T2</t>
  </si>
  <si>
    <t>1981T3</t>
  </si>
  <si>
    <t>1981T4</t>
  </si>
  <si>
    <t>1982T1</t>
  </si>
  <si>
    <t>1982T2</t>
  </si>
  <si>
    <t>1982T3</t>
  </si>
  <si>
    <t>1982T4</t>
  </si>
  <si>
    <t>1983T1</t>
  </si>
  <si>
    <t>1983T2</t>
  </si>
  <si>
    <t>1983T3</t>
  </si>
  <si>
    <t>1983T4</t>
  </si>
  <si>
    <t>1984T1</t>
  </si>
  <si>
    <t>1984T2</t>
  </si>
  <si>
    <t>1984T3</t>
  </si>
  <si>
    <t>1984T4</t>
  </si>
  <si>
    <t>1985T1</t>
  </si>
  <si>
    <t>1985T2</t>
  </si>
  <si>
    <t>1985T3</t>
  </si>
  <si>
    <t>1985T4</t>
  </si>
  <si>
    <t>1986T1</t>
  </si>
  <si>
    <t>1986T2</t>
  </si>
  <si>
    <t>1986T3</t>
  </si>
  <si>
    <t>1986T4</t>
  </si>
  <si>
    <t>1987T1</t>
  </si>
  <si>
    <t>1987T2</t>
  </si>
  <si>
    <t>1987T3</t>
  </si>
  <si>
    <t>1987T4</t>
  </si>
  <si>
    <t>1988T1</t>
  </si>
  <si>
    <t>1988T2</t>
  </si>
  <si>
    <t>1988T3</t>
  </si>
  <si>
    <t>1988T4</t>
  </si>
  <si>
    <t>1989T1</t>
  </si>
  <si>
    <t>1989T2</t>
  </si>
  <si>
    <t>1989T3</t>
  </si>
  <si>
    <t>1989T4</t>
  </si>
  <si>
    <t>1990T1</t>
  </si>
  <si>
    <t>1990T2</t>
  </si>
  <si>
    <t>1990T3</t>
  </si>
  <si>
    <t>1990T4</t>
  </si>
  <si>
    <t>1991T1</t>
  </si>
  <si>
    <t>1991T2</t>
  </si>
  <si>
    <t>1991T3</t>
  </si>
  <si>
    <t>1991T4</t>
  </si>
  <si>
    <t>1992T1</t>
  </si>
  <si>
    <t>1992T2</t>
  </si>
  <si>
    <t>1992T3</t>
  </si>
  <si>
    <t>1992T4</t>
  </si>
  <si>
    <t>1993T1</t>
  </si>
  <si>
    <t>1993T2</t>
  </si>
  <si>
    <t>1993T3</t>
  </si>
  <si>
    <t>1993T4</t>
  </si>
  <si>
    <t>1994T1</t>
  </si>
  <si>
    <t>1994T2</t>
  </si>
  <si>
    <t>1994T3</t>
  </si>
  <si>
    <t>1994T4</t>
  </si>
  <si>
    <t>1995T1</t>
  </si>
  <si>
    <t>1995T2</t>
  </si>
  <si>
    <t>1995T3</t>
  </si>
  <si>
    <t>1995T4</t>
  </si>
  <si>
    <t>1996T1</t>
  </si>
  <si>
    <t>1996T2</t>
  </si>
  <si>
    <t>1996T3</t>
  </si>
  <si>
    <t>1996T4</t>
  </si>
  <si>
    <t>1997T1</t>
  </si>
  <si>
    <t>1997T2</t>
  </si>
  <si>
    <t>1997T3</t>
  </si>
  <si>
    <t>1997T4</t>
  </si>
  <si>
    <t>1998T1</t>
  </si>
  <si>
    <t>1998T2</t>
  </si>
  <si>
    <t>1998T3</t>
  </si>
  <si>
    <t>1998T4</t>
  </si>
  <si>
    <t>1999T1</t>
  </si>
  <si>
    <t>1999T2</t>
  </si>
  <si>
    <t>1999T3</t>
  </si>
  <si>
    <t>1999T4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</si>
  <si>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</si>
  <si>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</si>
  <si>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</si>
  <si>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</si>
  <si>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</si>
  <si>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</si>
  <si>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</si>
  <si>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</si>
  <si>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</si>
  <si>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</si>
  <si>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</si>
  <si>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</si>
  <si>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</si>
  <si>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</si>
  <si>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</si>
  <si>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</si>
  <si>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</si>
  <si>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</si>
  <si>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</si>
  <si>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</si>
  <si>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</si>
  <si>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</si>
  <si>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</si>
  <si>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</si>
  <si>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</si>
  <si>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</si>
  <si>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</si>
  <si>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</si>
  <si>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</si>
  <si>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</si>
  <si>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</si>
  <si>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</si>
  <si>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</si>
  <si>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</si>
  <si>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</si>
  <si>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</si>
  <si>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</si>
  <si>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</si>
  <si>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</si>
  <si>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</si>
  <si>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</si>
  <si>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</si>
  <si>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</si>
  <si>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</si>
  <si>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</si>
  <si>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</si>
  <si>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</si>
  <si>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</si>
  <si>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</si>
  <si>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</si>
  <si>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</si>
  <si>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</si>
  <si>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</si>
  <si>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</si>
  <si>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</si>
  <si>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</si>
  <si>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</si>
  <si>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</si>
  <si>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</si>
  <si>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</si>
  <si>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</si>
  <si>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</si>
  <si>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</si>
  <si>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</si>
  <si>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</si>
  <si>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</si>
  <si>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</si>
  <si>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</si>
  <si>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</si>
  <si>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</si>
  <si>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</si>
  <si>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</si>
  <si>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</si>
  <si>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</si>
  <si>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</si>
  <si>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</si>
  <si>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</si>
  <si>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</si>
  <si>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</si>
  <si>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</si>
  <si>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</si>
  <si>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</si>
  <si>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</si>
  <si>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</si>
  <si>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</si>
  <si>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</si>
  <si>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2021T3</t>
  </si>
  <si>
    <t>2021T4</t>
  </si>
  <si>
    <t>2022T1</t>
  </si>
  <si>
    <t>2022T2</t>
  </si>
  <si>
    <t>2022T3</t>
  </si>
  <si>
    <t>2022T4</t>
  </si>
  <si>
    <t>2023T1</t>
  </si>
  <si>
    <t>2023T2</t>
  </si>
  <si>
    <t>2023T3</t>
  </si>
  <si>
    <t>2023T4</t>
  </si>
  <si>
    <t>Seuls les derniers trimestres sont affichés. Pour faire apparaître les trimestres sur longue période, sélectionner toutes les lignes du tableau et utiliser la fonction correspondante d'Excel (Format/Ligne/Afficher).</t>
  </si>
  <si>
    <t>Source: INSEE, Comptes Nationaux, base 2014</t>
  </si>
  <si>
    <t>Sources : comptes trimestriels (https://www.insee.fr/fr/statistiques/fichier/8182886/t_txmargesnf_val.xls)</t>
  </si>
  <si>
    <t>Dividendes (D42 reçu)</t>
  </si>
  <si>
    <t>Revenus de la propriété (D4 net reçu)</t>
  </si>
  <si>
    <t>EBE des ménages hors EI (loyers)</t>
  </si>
  <si>
    <t>Patrimoine (Revenus propriété + EBE)</t>
  </si>
  <si>
    <t>SOURCES (comptes trimestriels)</t>
  </si>
  <si>
    <t>Comptes d'agents détaillés : https://www.insee.fr/fr/statistiques/fichier/8182886/t_recapagent_val.xls (onglet "ménages")</t>
  </si>
  <si>
    <t>Consommation des ménages (pour le calcul du déflateur de la consommation) : https://www.insee.fr/fr/statistiques/8182880?sommaire=8182908</t>
  </si>
  <si>
    <t>Déflateur de la consommation (base 100 en 2015)</t>
  </si>
  <si>
    <t>Dividendes (D42 reçu) déflatés</t>
  </si>
  <si>
    <t>Revenus de la propriété (D4 net reçu) déflatés</t>
  </si>
  <si>
    <t>EBE des ménages hors EI (loyers) déflatés</t>
  </si>
  <si>
    <t>Patrimoine (Revenus propriété + EBE) déflatés</t>
  </si>
  <si>
    <t>Salaires nets</t>
  </si>
  <si>
    <t>Revenus mixtes nets</t>
  </si>
  <si>
    <t>Revenus du patrimoine</t>
  </si>
  <si>
    <t>Impôts</t>
  </si>
  <si>
    <t>PSN + Transferts</t>
  </si>
  <si>
    <t>TSN marchands</t>
  </si>
  <si>
    <t>TSN non marchands</t>
  </si>
  <si>
    <t>Conso collective</t>
  </si>
  <si>
    <t>Epargne + D9 (S11+S12+S15)</t>
  </si>
  <si>
    <t>Epargne + D9 (S13)</t>
  </si>
  <si>
    <t>Total</t>
  </si>
  <si>
    <t>Impôts ménages</t>
  </si>
  <si>
    <t>Prestations aux ménages</t>
  </si>
  <si>
    <t>Services publics</t>
  </si>
  <si>
    <t>Profits non distribués</t>
  </si>
  <si>
    <t>Epargne APU</t>
  </si>
  <si>
    <t>3.201 Dépenses et recettes des administrations publiques (S13) (*)</t>
  </si>
  <si>
    <t>Source : https://www.insee.fr/fr/statistiques/fichier/6793624/t_3201.xlsx</t>
  </si>
  <si>
    <t xml:space="preserve"> </t>
  </si>
  <si>
    <t xml:space="preserve">DEPENSES </t>
  </si>
  <si>
    <t>Dépenses de fonctionnement</t>
  </si>
  <si>
    <t>Consommation intermédiaire (P2)</t>
  </si>
  <si>
    <t>Rémunération des salariés (D1)</t>
  </si>
  <si>
    <t>Autres impôts sur la production (D29)</t>
  </si>
  <si>
    <t>Revenus de la propriété autres que les intérêts (D4 hors D41)</t>
  </si>
  <si>
    <t>Impôts courants sur le revenu et le patrimoine (D5)</t>
  </si>
  <si>
    <t>Intérêts (D41)</t>
  </si>
  <si>
    <t>Intérêts hors correction au titre des services d'intermédiation financière indirectement mesurés (D41G)</t>
  </si>
  <si>
    <t>Prestations et autres transferts</t>
  </si>
  <si>
    <t>Prestations sociales autres que transferts sociaux en nature (D62)</t>
  </si>
  <si>
    <t>Transferts sociaux en nature de produits marchands (D632)</t>
  </si>
  <si>
    <t>Subventions (D3)</t>
  </si>
  <si>
    <t xml:space="preserve">Transferts courants entre administrations publiques (D73) </t>
  </si>
  <si>
    <t>Autres transferts courants (D7 hors D73)</t>
  </si>
  <si>
    <t>Transferts en capital à payer (D9p hors D995p)</t>
  </si>
  <si>
    <t>Acquisitions moins cessions d'actifs non financiers</t>
  </si>
  <si>
    <t>Formation brute de capital fixe (P51g)</t>
  </si>
  <si>
    <t>Autres acquisitions moins cessions d'actifs non financiers (P52, P53, NP)</t>
  </si>
  <si>
    <t>Total des dépenses</t>
  </si>
  <si>
    <t xml:space="preserve"> dont (a) - Cotisations sociales imputées (D122)</t>
  </si>
  <si>
    <t xml:space="preserve"> dont (b) - Capitalisation de la production pour emploi final propre (P51g)</t>
  </si>
  <si>
    <t xml:space="preserve"> dont (c) - Crédits d'impôts enregistrés en dépenses (**)</t>
  </si>
  <si>
    <t xml:space="preserve"> Dépenses hors éléments imputés (a, b et c) (***)</t>
  </si>
  <si>
    <t>RECETTES</t>
  </si>
  <si>
    <t>Recettes de production</t>
  </si>
  <si>
    <t>Production des branches marchandes et ventes résiduelles (P11)</t>
  </si>
  <si>
    <t>Production pour emploi final propre (P12)</t>
  </si>
  <si>
    <t>Paiements partiels des ménages (partie du P13)</t>
  </si>
  <si>
    <t>Autres subventions sur la production (D39)</t>
  </si>
  <si>
    <t>Revenus de la propriété</t>
  </si>
  <si>
    <t>Impôts et cotisations sociales</t>
  </si>
  <si>
    <t>Impôts sur la production et les importations (D2)</t>
  </si>
  <si>
    <t>Impôts en capital à recevoir (D91r)</t>
  </si>
  <si>
    <t>Transferts de recettes fiscales  (D733)</t>
  </si>
  <si>
    <t>Cotisations sociales nettes (D61)</t>
  </si>
  <si>
    <t>Impôts et cotisations dus non recouvrables nets (D995r)</t>
  </si>
  <si>
    <t>Autres transferts</t>
  </si>
  <si>
    <t>Transferts courants entre administrations publiques  (D73 hors D733)</t>
  </si>
  <si>
    <t>Autres transferts courants  (D7 hors D73)</t>
  </si>
  <si>
    <t>Transferts en capital  (D9r hors D91r, D995r)</t>
  </si>
  <si>
    <t>Total des recettes</t>
  </si>
  <si>
    <t xml:space="preserve"> dont (a) - Cotisations sociales imputées (D612)</t>
  </si>
  <si>
    <t xml:space="preserve"> dont (b) - Production pour emploi final propre (P12)</t>
  </si>
  <si>
    <t xml:space="preserve"> dont (c') - Crédits d'impôts enregistrés en recettes (**)</t>
  </si>
  <si>
    <t xml:space="preserve"> Recettes hors éléments imputés (a,b et c') (***)</t>
  </si>
  <si>
    <t>SOLDES</t>
  </si>
  <si>
    <t>Epargne brute (B8g)</t>
  </si>
  <si>
    <t>Capacité (+) ou besoin (-) de financement (B9NF)</t>
  </si>
  <si>
    <t>Milliards d'euros</t>
  </si>
  <si>
    <t>Source : Comptes nationaux - Base 2014, Insee</t>
  </si>
  <si>
    <t xml:space="preserve">(*) Les intérêts (D41), les transferts courants entre administrations (D73 hors D733) et les transferts en capital (D9 hors D91 et D995) sont consolidés des transferts internes aux sous-secteurs.   </t>
  </si>
  <si>
    <t xml:space="preserve">(**) En comptabilité nationale les crédits d'impôts restituables sont enregistrés en dépenses de subventions, de prestations sociales ou de transferts courants ou en capital (D3, D6, D7 et D9) </t>
  </si>
  <si>
    <t xml:space="preserve">même lorsqu'en pratique ils viennent réduire l'impôt dû par le contribuable. Ce traitement a pour contrepartie une recette d'impôts sur le revenu (D51) supplémentaire.  </t>
  </si>
  <si>
    <t xml:space="preserve">(***) L'enregistrement en comptabilité nationale des cotisations sociales imputées et de la production pour emploi final propre entraine un double compte de certaines recettes et dépenses. </t>
  </si>
  <si>
    <t xml:space="preserve">De même le traitement des crédits d'impôts restituables (voir (**)) conduit à l'enregistrement de flux de recettes et dépenses sans équivalent monétaire effectif. Attention, les montants enregistrés une année donnée </t>
  </si>
  <si>
    <t>au titre des crédits d'impôts en dépenses (c) et en recettes (c') peuvent différer en raison d'un décalage entre les dates d'enregistrement des recettes et des dépenses. Par nature, ce décalage est en moyenne nul sur une longue période.</t>
  </si>
  <si>
    <t>Dépenses pour financer la production des APU</t>
  </si>
  <si>
    <t>Prestations en espèce</t>
  </si>
  <si>
    <t>Subventions et transferts en capital</t>
  </si>
  <si>
    <t>Autres transferts courants (Isblsm et Europe)</t>
  </si>
  <si>
    <t>Intérêts</t>
  </si>
  <si>
    <t>Parts</t>
  </si>
  <si>
    <t>Autres transferts courants</t>
  </si>
  <si>
    <t>Parts (base 100 en 1959)</t>
  </si>
  <si>
    <t>Dépenses pour financer les services publics</t>
  </si>
  <si>
    <t>Indices 100</t>
  </si>
  <si>
    <t>Inflation (indice)</t>
  </si>
  <si>
    <t>Subventions et transferts en capital (corrigé inflation, euros 2022)</t>
  </si>
  <si>
    <t>Dépenses pour financer les services publics (corrigé inflation, euros 2022)</t>
  </si>
  <si>
    <t>Population</t>
  </si>
  <si>
    <t>Dépenses services publics par habitant</t>
  </si>
  <si>
    <t>Corrigé inflation, euros 2022</t>
  </si>
  <si>
    <t>Indices 100 (Corrigé inflation, euros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</si>
</sst>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
    <numFmt numFmtId="166" formatCode="0.0"/>
    <numFmt numFmtId="167" formatCode="0.0%"/>
    <numFmt numFmtId="168" formatCode="#,##0.0"/>
  </numFmts>
  <fonts count="14" x14ac:knownFonts="1">
    <font>
      <sz val="11"/>
      <color theme="1"/>
      <name val="Calibri"/>
      <family val="2"/>
      <scheme val="minor"/>
    </font>
    <font>
      <b/>
      <sz val="11"/>
      <color theme="1"/>
      <name val="Calibri"/>
      <family val="2"/>
      <scheme val="minor"/>
    </font>
    <font>
      <sz val="11"/>
      <color indexed="8"/>
      <name val="Calibri"/>
      <family val="2"/>
      <scheme val="minor"/>
    </font>
    <font>
      <sz val="9"/>
      <name val="Arial"/>
      <family val="2"/>
    </font>
    <font>
      <b/>
      <sz val="9"/>
      <name val="Arial"/>
      <family val="2"/>
    </font>
    <font>
      <b/>
      <sz val="9"/>
      <color indexed="9"/>
      <name val="Arial"/>
      <family val="2"/>
    </font>
    <font>
      <b/>
      <sz val="11"/>
      <color indexed="8"/>
      <name val="Calibri"/>
      <family val="2"/>
      <scheme val="minor"/>
    </font>
    <font>
      <u/>
      <sz val="11"/>
      <color theme="10"/>
      <name val="Calibri"/>
      <family val="2"/>
      <scheme val="minor"/>
    </font>
    <font>
      <b/>
      <sz val="16"/>
      <name val="Arial"/>
      <family val="2"/>
    </font>
    <font>
      <sz val="10"/>
      <name val="Arial"/>
      <family val="2"/>
    </font>
    <font>
      <b/>
      <i/>
      <sz val="14"/>
      <name val="Arial"/>
      <family val="2"/>
    </font>
    <font>
      <sz val="10"/>
      <color indexed="10"/>
      <name val="Arial"/>
      <family val="2"/>
    </font>
    <font>
      <b/>
      <sz val="10"/>
      <name val="Arial"/>
      <family val="2"/>
    </font>
    <font>
      <b/>
      <sz val="12"/>
      <name val="Arial"/>
      <family val="2"/>
    </font>
  </fonts>
  <fills count="6">
    <fill>
      <patternFill patternType="none"/>
    </fill>
    <fill>
      <patternFill patternType="gray125"/>
    </fill>
    <fill>
      <patternFill patternType="solid">
        <fgColor rgb="FF4669AF"/>
      </patternFill>
    </fill>
    <fill>
      <patternFill patternType="solid">
        <fgColor rgb="FFDCE6F1"/>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rgb="FFB0B0B0"/>
      </left>
      <right style="thin">
        <color rgb="FFB0B0B0"/>
      </right>
      <top style="thin">
        <color rgb="FFB0B0B0"/>
      </top>
      <bottom style="thin">
        <color rgb="FFB0B0B0"/>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auto="1"/>
      </bottom>
      <diagonal/>
    </border>
  </borders>
  <cellStyleXfs count="6">
    <xf numFmtId="0" fontId="0" fillId="0" borderId="0"/>
    <xf numFmtId="0" fontId="2" fillId="0" borderId="0"/>
    <xf numFmtId="0" fontId="7" fillId="0" borderId="0" applyNumberFormat="0" applyFill="0" applyBorder="0" applyAlignment="0" applyProtection="0"/>
    <xf numFmtId="0" fontId="9" fillId="0" borderId="0"/>
    <xf numFmtId="0" fontId="9" fillId="0" borderId="0"/>
    <xf numFmtId="0" fontId="9" fillId="0" borderId="0"/>
  </cellStyleXfs>
  <cellXfs count="53">
    <xf numFmtId="0" fontId="0" fillId="0" borderId="0" xfId="0"/>
    <xf numFmtId="0" fontId="1" fillId="0" borderId="0" xfId="0" applyFont="1"/>
    <xf numFmtId="0" fontId="3" fillId="0" borderId="0" xfId="1" applyFont="1" applyAlignment="1">
      <alignment horizontal="left" vertical="center"/>
    </xf>
    <xf numFmtId="0" fontId="2" fillId="0" borderId="0" xfId="1"/>
    <xf numFmtId="0" fontId="4" fillId="0" borderId="0" xfId="1" applyFont="1" applyAlignment="1">
      <alignment horizontal="left" vertical="center"/>
    </xf>
    <xf numFmtId="0" fontId="5" fillId="2" borderId="1" xfId="1" applyFont="1" applyFill="1" applyBorder="1" applyAlignment="1">
      <alignment horizontal="left" vertical="center"/>
    </xf>
    <xf numFmtId="0" fontId="4" fillId="3" borderId="1" xfId="1" applyFont="1" applyFill="1" applyBorder="1" applyAlignment="1">
      <alignment horizontal="left" vertical="center"/>
    </xf>
    <xf numFmtId="0" fontId="7" fillId="0" borderId="0" xfId="2"/>
    <xf numFmtId="0" fontId="4" fillId="4" borderId="1" xfId="1" applyFont="1" applyFill="1" applyBorder="1" applyAlignment="1">
      <alignment horizontal="left" vertical="center"/>
    </xf>
    <xf numFmtId="164" fontId="3" fillId="4" borderId="0" xfId="1" applyNumberFormat="1" applyFont="1" applyFill="1" applyAlignment="1">
      <alignment horizontal="right" vertical="center" shrinkToFit="1"/>
    </xf>
    <xf numFmtId="165" fontId="3" fillId="4" borderId="0" xfId="1" applyNumberFormat="1" applyFont="1" applyFill="1" applyAlignment="1">
      <alignment horizontal="right" vertical="center" shrinkToFit="1"/>
    </xf>
    <xf numFmtId="0" fontId="2" fillId="4" borderId="0" xfId="1" applyFill="1"/>
    <xf numFmtId="3" fontId="3" fillId="4" borderId="0" xfId="1" applyNumberFormat="1" applyFont="1" applyFill="1" applyAlignment="1">
      <alignment horizontal="right" vertical="center" shrinkToFit="1"/>
    </xf>
    <xf numFmtId="0" fontId="4" fillId="5" borderId="1" xfId="1" applyFont="1" applyFill="1" applyBorder="1" applyAlignment="1">
      <alignment horizontal="left" vertical="center"/>
    </xf>
    <xf numFmtId="0" fontId="6" fillId="5" borderId="0" xfId="1" applyFont="1" applyFill="1"/>
    <xf numFmtId="0" fontId="2" fillId="5" borderId="0" xfId="1" applyFill="1"/>
    <xf numFmtId="0" fontId="8" fillId="0" borderId="0" xfId="0" applyFont="1"/>
    <xf numFmtId="0" fontId="9" fillId="0" borderId="0" xfId="3"/>
    <xf numFmtId="0" fontId="10" fillId="0" borderId="0" xfId="4" applyFont="1"/>
    <xf numFmtId="2" fontId="9" fillId="0" borderId="0" xfId="3" applyNumberFormat="1"/>
    <xf numFmtId="2" fontId="0" fillId="0" borderId="0" xfId="0" applyNumberFormat="1"/>
    <xf numFmtId="0" fontId="0" fillId="0" borderId="3" xfId="0" applyBorder="1"/>
    <xf numFmtId="0" fontId="9" fillId="0" borderId="3" xfId="0" applyFont="1" applyBorder="1"/>
    <xf numFmtId="2" fontId="9" fillId="0" borderId="4" xfId="3" applyNumberFormat="1" applyBorder="1" applyAlignment="1">
      <alignment horizontal="center" vertical="center" wrapText="1"/>
    </xf>
    <xf numFmtId="2" fontId="3" fillId="0" borderId="4" xfId="3" applyNumberFormat="1" applyFont="1" applyBorder="1" applyAlignment="1">
      <alignment horizontal="center" vertical="center" wrapText="1"/>
    </xf>
    <xf numFmtId="0" fontId="9" fillId="0" borderId="0" xfId="0" applyFont="1"/>
    <xf numFmtId="2" fontId="9" fillId="0" borderId="0" xfId="0" applyNumberFormat="1" applyFont="1"/>
    <xf numFmtId="0" fontId="0" fillId="0" borderId="5" xfId="0" applyBorder="1" applyAlignment="1">
      <alignment horizontal="left"/>
    </xf>
    <xf numFmtId="166" fontId="0" fillId="0" borderId="5" xfId="0" applyNumberFormat="1" applyBorder="1" applyAlignment="1">
      <alignment horizontal="center"/>
    </xf>
    <xf numFmtId="166" fontId="0" fillId="0" borderId="0" xfId="0" applyNumberFormat="1"/>
    <xf numFmtId="0" fontId="0" fillId="0" borderId="4" xfId="0" applyBorder="1" applyAlignment="1">
      <alignment horizontal="left"/>
    </xf>
    <xf numFmtId="166" fontId="0" fillId="0" borderId="4" xfId="0" applyNumberFormat="1" applyBorder="1" applyAlignment="1">
      <alignment horizontal="center"/>
    </xf>
    <xf numFmtId="0" fontId="11" fillId="0" borderId="0" xfId="0" applyFont="1"/>
    <xf numFmtId="0" fontId="12" fillId="0" borderId="0" xfId="3" applyFont="1"/>
    <xf numFmtId="0" fontId="9" fillId="0" borderId="0" xfId="5"/>
    <xf numFmtId="3" fontId="9" fillId="0" borderId="0" xfId="5" applyNumberFormat="1"/>
    <xf numFmtId="167" fontId="9" fillId="0" borderId="0" xfId="5" applyNumberFormat="1"/>
    <xf numFmtId="0" fontId="12" fillId="0" borderId="0" xfId="5" applyFont="1"/>
    <xf numFmtId="168" fontId="13" fillId="0" borderId="0" xfId="5" applyNumberFormat="1" applyFont="1"/>
    <xf numFmtId="168" fontId="9" fillId="0" borderId="0" xfId="5" applyNumberFormat="1" applyAlignment="1">
      <alignment horizontal="right"/>
    </xf>
    <xf numFmtId="168" fontId="12" fillId="0" borderId="0" xfId="5" applyNumberFormat="1" applyFont="1"/>
    <xf numFmtId="168" fontId="9" fillId="0" borderId="0" xfId="5" applyNumberFormat="1"/>
    <xf numFmtId="0" fontId="9" fillId="0" borderId="6" xfId="5" applyBorder="1"/>
    <xf numFmtId="168" fontId="9" fillId="0" borderId="6" xfId="5" applyNumberFormat="1" applyBorder="1"/>
    <xf numFmtId="168" fontId="9" fillId="0" borderId="6" xfId="5" applyNumberFormat="1" applyBorder="1" applyAlignment="1">
      <alignment horizontal="right"/>
    </xf>
    <xf numFmtId="0" fontId="9" fillId="0" borderId="0" xfId="5" applyAlignment="1">
      <alignment horizontal="center"/>
    </xf>
    <xf numFmtId="168" fontId="9" fillId="0" borderId="0" xfId="5" applyNumberFormat="1" applyAlignment="1">
      <alignment horizontal="center"/>
    </xf>
    <xf numFmtId="0" fontId="12" fillId="0" borderId="0" xfId="5" applyFont="1" applyAlignment="1">
      <alignment horizontal="center"/>
    </xf>
    <xf numFmtId="167" fontId="9" fillId="0" borderId="0" xfId="5" applyNumberFormat="1" applyAlignment="1">
      <alignment horizontal="center"/>
    </xf>
    <xf numFmtId="0" fontId="5" fillId="2" borderId="1" xfId="1" applyFont="1" applyFill="1" applyBorder="1" applyAlignment="1">
      <alignment horizontal="right" vertical="center"/>
    </xf>
    <xf numFmtId="2" fontId="0" fillId="0" borderId="2" xfId="3" applyNumberFormat="1" applyFont="1" applyBorder="1" applyAlignment="1">
      <alignment horizontal="center" vertical="center" wrapText="1"/>
    </xf>
    <xf numFmtId="2" fontId="0" fillId="0" borderId="2" xfId="3" applyNumberFormat="1" applyFont="1" applyBorder="1" applyAlignment="1">
      <alignment horizontal="center"/>
    </xf>
    <xf numFmtId="2" fontId="3" fillId="0" borderId="2" xfId="3" applyNumberFormat="1" applyFont="1" applyBorder="1" applyAlignment="1">
      <alignment horizontal="center" vertical="center" wrapText="1"/>
    </xf>
  </cellXfs>
  <cellStyles count="6">
    <cellStyle name="Hyperlink" xfId="2" builtinId="8"/>
    <cellStyle name="Motif" xfId="4" xr:uid="{D8F3A40C-7320-4A5E-B837-E450F074F948}"/>
    <cellStyle name="Normal" xfId="0" builtinId="0"/>
    <cellStyle name="Normal 2" xfId="1" xr:uid="{98B53A38-D5D6-456D-9E0C-2CC6E50202DB}"/>
    <cellStyle name="Normal 3" xfId="5" xr:uid="{14EEA363-1353-44F0-80C1-783F1BC4A7B3}"/>
    <cellStyle name="Normal_tabfr" xfId="3" xr:uid="{B7B28690-1923-408B-8939-51AF964893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8.xml"/><Relationship Id="rId18" Type="http://schemas.openxmlformats.org/officeDocument/2006/relationships/externalLink" Target="externalLinks/externalLink2.xml"/><Relationship Id="rId3" Type="http://schemas.openxmlformats.org/officeDocument/2006/relationships/chartsheet" Target="chartsheets/sheet2.xml"/><Relationship Id="rId21" Type="http://schemas.openxmlformats.org/officeDocument/2006/relationships/sharedStrings" Target="sharedStrings.xml"/><Relationship Id="rId7" Type="http://schemas.openxmlformats.org/officeDocument/2006/relationships/chartsheet" Target="chartsheets/sheet4.xml"/><Relationship Id="rId12" Type="http://schemas.openxmlformats.org/officeDocument/2006/relationships/worksheet" Target="worksheets/sheet7.xml"/><Relationship Id="rId17" Type="http://schemas.openxmlformats.org/officeDocument/2006/relationships/externalLink" Target="externalLinks/externalLink1.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worksheet" Target="worksheets/sheet6.xml"/><Relationship Id="rId5" Type="http://schemas.openxmlformats.org/officeDocument/2006/relationships/chartsheet" Target="chartsheets/sheet3.xml"/><Relationship Id="rId15" Type="http://schemas.openxmlformats.org/officeDocument/2006/relationships/chartsheet" Target="chartsheets/sheet7.xml"/><Relationship Id="rId10" Type="http://schemas.openxmlformats.org/officeDocument/2006/relationships/chartsheet" Target="chartsheets/sheet5.xml"/><Relationship Id="rId19"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chartsheet" Target="chartsheets/sheet6.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Productivité par personne employée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9493222888075646E-2"/>
          <c:y val="6.9465533776928379E-2"/>
          <c:w val="0.92407754554179755"/>
          <c:h val="0.78524750638961316"/>
        </c:manualLayout>
      </c:layout>
      <c:lineChart>
        <c:grouping val="standard"/>
        <c:varyColors val="0"/>
        <c:ser>
          <c:idx val="0"/>
          <c:order val="0"/>
          <c:tx>
            <c:strRef>
              <c:f>Données_productivité!$B$9</c:f>
              <c:strCache>
                <c:ptCount val="1"/>
                <c:pt idx="0">
                  <c:v>UE 27</c:v>
                </c:pt>
              </c:strCache>
            </c:strRef>
          </c:tx>
          <c:spPr>
            <a:ln w="44450" cap="rnd">
              <a:solidFill>
                <a:schemeClr val="accent1"/>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Données_productivité!$C$9:$AL$9</c:f>
              <c:numCache>
                <c:formatCode>#,##0.##########</c:formatCode>
                <c:ptCount val="36"/>
                <c:pt idx="0" formatCode="#,##0.000">
                  <c:v>99.799000000000007</c:v>
                </c:pt>
                <c:pt idx="1">
                  <c:v>99.977000000000004</c:v>
                </c:pt>
                <c:pt idx="2" formatCode="#,##0.000">
                  <c:v>100.041</c:v>
                </c:pt>
                <c:pt idx="3">
                  <c:v>100.18300000000001</c:v>
                </c:pt>
                <c:pt idx="4">
                  <c:v>100.512</c:v>
                </c:pt>
                <c:pt idx="5">
                  <c:v>100.404</c:v>
                </c:pt>
                <c:pt idx="6">
                  <c:v>100.602</c:v>
                </c:pt>
                <c:pt idx="7">
                  <c:v>101.06</c:v>
                </c:pt>
                <c:pt idx="8">
                  <c:v>101.40300000000001</c:v>
                </c:pt>
                <c:pt idx="9">
                  <c:v>101.69799999999999</c:v>
                </c:pt>
                <c:pt idx="10">
                  <c:v>102.145</c:v>
                </c:pt>
                <c:pt idx="11">
                  <c:v>102.729</c:v>
                </c:pt>
                <c:pt idx="12">
                  <c:v>102.417</c:v>
                </c:pt>
                <c:pt idx="13">
                  <c:v>102.52800000000001</c:v>
                </c:pt>
                <c:pt idx="14">
                  <c:v>102.378</c:v>
                </c:pt>
                <c:pt idx="15">
                  <c:v>102.996</c:v>
                </c:pt>
                <c:pt idx="16">
                  <c:v>103.188</c:v>
                </c:pt>
                <c:pt idx="17">
                  <c:v>103.236</c:v>
                </c:pt>
                <c:pt idx="18" formatCode="#,##0.000">
                  <c:v>103.40300000000001</c:v>
                </c:pt>
                <c:pt idx="19">
                  <c:v>103.401</c:v>
                </c:pt>
                <c:pt idx="20">
                  <c:v>100.346</c:v>
                </c:pt>
                <c:pt idx="21">
                  <c:v>91.938000000000002</c:v>
                </c:pt>
                <c:pt idx="22" formatCode="#,##0.000">
                  <c:v>101.337</c:v>
                </c:pt>
                <c:pt idx="23">
                  <c:v>100.914</c:v>
                </c:pt>
                <c:pt idx="24" formatCode="#,##0.000">
                  <c:v>101.511</c:v>
                </c:pt>
                <c:pt idx="25">
                  <c:v>102.76</c:v>
                </c:pt>
                <c:pt idx="26">
                  <c:v>103.809</c:v>
                </c:pt>
                <c:pt idx="27">
                  <c:v>103.965</c:v>
                </c:pt>
                <c:pt idx="28">
                  <c:v>104.28100000000001</c:v>
                </c:pt>
                <c:pt idx="29">
                  <c:v>104.626</c:v>
                </c:pt>
                <c:pt idx="30">
                  <c:v>104.869</c:v>
                </c:pt>
                <c:pt idx="31">
                  <c:v>104.39</c:v>
                </c:pt>
                <c:pt idx="32">
                  <c:v>104.004</c:v>
                </c:pt>
                <c:pt idx="33">
                  <c:v>103.986</c:v>
                </c:pt>
                <c:pt idx="34">
                  <c:v>103.76</c:v>
                </c:pt>
                <c:pt idx="35">
                  <c:v>103.511</c:v>
                </c:pt>
              </c:numCache>
            </c:numRef>
          </c:val>
          <c:smooth val="0"/>
          <c:extLst>
            <c:ext xmlns:c16="http://schemas.microsoft.com/office/drawing/2014/chart" uri="{C3380CC4-5D6E-409C-BE32-E72D297353CC}">
              <c16:uniqueId val="{00000000-754A-4F7E-8EB7-4C95B57B238F}"/>
            </c:ext>
          </c:extLst>
        </c:ser>
        <c:ser>
          <c:idx val="1"/>
          <c:order val="1"/>
          <c:tx>
            <c:strRef>
              <c:f>Données_productivité!$B$10</c:f>
              <c:strCache>
                <c:ptCount val="1"/>
                <c:pt idx="0">
                  <c:v>Allemagne</c:v>
                </c:pt>
              </c:strCache>
            </c:strRef>
          </c:tx>
          <c:spPr>
            <a:ln w="44450" cap="rnd">
              <a:solidFill>
                <a:schemeClr val="accent2"/>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Données_productivité!$C$10:$AL$10</c:f>
              <c:numCache>
                <c:formatCode>#,##0.000</c:formatCode>
                <c:ptCount val="36"/>
                <c:pt idx="0" formatCode="#,##0.##########">
                  <c:v>99.629000000000005</c:v>
                </c:pt>
                <c:pt idx="1">
                  <c:v>100.03</c:v>
                </c:pt>
                <c:pt idx="2" formatCode="#,##0.##########">
                  <c:v>100.098</c:v>
                </c:pt>
                <c:pt idx="3" formatCode="#,##0.##########">
                  <c:v>100.24299999999999</c:v>
                </c:pt>
                <c:pt idx="4" formatCode="#,##0.##########">
                  <c:v>100.836</c:v>
                </c:pt>
                <c:pt idx="5">
                  <c:v>100.97</c:v>
                </c:pt>
                <c:pt idx="6" formatCode="#,##0.##########">
                  <c:v>100.85599999999999</c:v>
                </c:pt>
                <c:pt idx="7" formatCode="#,##0.##########">
                  <c:v>100.858</c:v>
                </c:pt>
                <c:pt idx="8" formatCode="#,##0.##########">
                  <c:v>101.78400000000001</c:v>
                </c:pt>
                <c:pt idx="9" formatCode="#,##0.##########">
                  <c:v>102.349</c:v>
                </c:pt>
                <c:pt idx="10">
                  <c:v>102.62</c:v>
                </c:pt>
                <c:pt idx="11" formatCode="#,##0.##########">
                  <c:v>103.265</c:v>
                </c:pt>
                <c:pt idx="12" formatCode="#,##0.##########">
                  <c:v>102.20699999999999</c:v>
                </c:pt>
                <c:pt idx="13" formatCode="#,##0.##########">
                  <c:v>102.693</c:v>
                </c:pt>
                <c:pt idx="14">
                  <c:v>101.47</c:v>
                </c:pt>
                <c:pt idx="15" formatCode="#,##0.##########">
                  <c:v>102.09699999999999</c:v>
                </c:pt>
                <c:pt idx="16">
                  <c:v>102.5</c:v>
                </c:pt>
                <c:pt idx="17" formatCode="#,##0.##########">
                  <c:v>102.23099999999999</c:v>
                </c:pt>
                <c:pt idx="18" formatCode="#,##0.##########">
                  <c:v>102.163</c:v>
                </c:pt>
                <c:pt idx="19" formatCode="#,##0.##########">
                  <c:v>102.34099999999999</c:v>
                </c:pt>
                <c:pt idx="20" formatCode="#,##0.##########">
                  <c:v>100.47799999999999</c:v>
                </c:pt>
                <c:pt idx="21" formatCode="#,##0.##########">
                  <c:v>92.465000000000003</c:v>
                </c:pt>
                <c:pt idx="22" formatCode="#,##0.##########">
                  <c:v>100.792</c:v>
                </c:pt>
                <c:pt idx="23" formatCode="#,##0.##########">
                  <c:v>101.447</c:v>
                </c:pt>
                <c:pt idx="24" formatCode="#,##0.##########">
                  <c:v>100.241</c:v>
                </c:pt>
                <c:pt idx="25" formatCode="#,##0.##########">
                  <c:v>102.229</c:v>
                </c:pt>
                <c:pt idx="26" formatCode="#,##0.##########">
                  <c:v>102.399</c:v>
                </c:pt>
                <c:pt idx="27" formatCode="#,##0.##########">
                  <c:v>102.066</c:v>
                </c:pt>
                <c:pt idx="28" formatCode="#,##0.##########">
                  <c:v>102.645</c:v>
                </c:pt>
                <c:pt idx="29" formatCode="#,##0.##########">
                  <c:v>102.215</c:v>
                </c:pt>
                <c:pt idx="30" formatCode="#,##0.##########">
                  <c:v>102.429</c:v>
                </c:pt>
                <c:pt idx="31" formatCode="#,##0.##########">
                  <c:v>101.746</c:v>
                </c:pt>
                <c:pt idx="32">
                  <c:v>101.59</c:v>
                </c:pt>
                <c:pt idx="33" formatCode="#,##0.##########">
                  <c:v>101.44799999999999</c:v>
                </c:pt>
                <c:pt idx="34" formatCode="#,##0.##########">
                  <c:v>101.45399999999999</c:v>
                </c:pt>
                <c:pt idx="35" formatCode="#,##0.##########">
                  <c:v>101.101</c:v>
                </c:pt>
              </c:numCache>
            </c:numRef>
          </c:val>
          <c:smooth val="0"/>
          <c:extLst>
            <c:ext xmlns:c16="http://schemas.microsoft.com/office/drawing/2014/chart" uri="{C3380CC4-5D6E-409C-BE32-E72D297353CC}">
              <c16:uniqueId val="{00000001-754A-4F7E-8EB7-4C95B57B238F}"/>
            </c:ext>
          </c:extLst>
        </c:ser>
        <c:ser>
          <c:idx val="2"/>
          <c:order val="2"/>
          <c:tx>
            <c:strRef>
              <c:f>Données_productivité!$B$11</c:f>
              <c:strCache>
                <c:ptCount val="1"/>
                <c:pt idx="0">
                  <c:v>Espagne</c:v>
                </c:pt>
              </c:strCache>
            </c:strRef>
          </c:tx>
          <c:spPr>
            <a:ln w="44450" cap="rnd">
              <a:solidFill>
                <a:srgbClr val="FF0000"/>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Données_productivité!$C$11:$AL$11</c:f>
              <c:numCache>
                <c:formatCode>#,##0.##########</c:formatCode>
                <c:ptCount val="36"/>
                <c:pt idx="0" formatCode="#,##0.000">
                  <c:v>99.6</c:v>
                </c:pt>
                <c:pt idx="1">
                  <c:v>99.778000000000006</c:v>
                </c:pt>
                <c:pt idx="2">
                  <c:v>100.087</c:v>
                </c:pt>
                <c:pt idx="3">
                  <c:v>100.535</c:v>
                </c:pt>
                <c:pt idx="4">
                  <c:v>100.783</c:v>
                </c:pt>
                <c:pt idx="5">
                  <c:v>100.726</c:v>
                </c:pt>
                <c:pt idx="6">
                  <c:v>100.994</c:v>
                </c:pt>
                <c:pt idx="7">
                  <c:v>101.045</c:v>
                </c:pt>
                <c:pt idx="8">
                  <c:v>101.084</c:v>
                </c:pt>
                <c:pt idx="9">
                  <c:v>101.342</c:v>
                </c:pt>
                <c:pt idx="10" formatCode="#,##0.000">
                  <c:v>101.18</c:v>
                </c:pt>
                <c:pt idx="11">
                  <c:v>101.301</c:v>
                </c:pt>
                <c:pt idx="12">
                  <c:v>101.459</c:v>
                </c:pt>
                <c:pt idx="13">
                  <c:v>101.34399999999999</c:v>
                </c:pt>
                <c:pt idx="14">
                  <c:v>101.16200000000001</c:v>
                </c:pt>
                <c:pt idx="15">
                  <c:v>101.26900000000001</c:v>
                </c:pt>
                <c:pt idx="16">
                  <c:v>100.845</c:v>
                </c:pt>
                <c:pt idx="17" formatCode="#,##0.000">
                  <c:v>100.71</c:v>
                </c:pt>
                <c:pt idx="18">
                  <c:v>100.753</c:v>
                </c:pt>
                <c:pt idx="19">
                  <c:v>100.336</c:v>
                </c:pt>
                <c:pt idx="20">
                  <c:v>96.034999999999997</c:v>
                </c:pt>
                <c:pt idx="21">
                  <c:v>85.272999999999996</c:v>
                </c:pt>
                <c:pt idx="22">
                  <c:v>96.334000000000003</c:v>
                </c:pt>
                <c:pt idx="23">
                  <c:v>95.247</c:v>
                </c:pt>
                <c:pt idx="24">
                  <c:v>95.057000000000002</c:v>
                </c:pt>
                <c:pt idx="25">
                  <c:v>97.480999999999995</c:v>
                </c:pt>
                <c:pt idx="26">
                  <c:v>97.453000000000003</c:v>
                </c:pt>
                <c:pt idx="27">
                  <c:v>98.272999999999996</c:v>
                </c:pt>
                <c:pt idx="28">
                  <c:v>97.944000000000003</c:v>
                </c:pt>
                <c:pt idx="29">
                  <c:v>101.08199999999999</c:v>
                </c:pt>
                <c:pt idx="30">
                  <c:v>100.551</c:v>
                </c:pt>
                <c:pt idx="31">
                  <c:v>100.41800000000001</c:v>
                </c:pt>
                <c:pt idx="32">
                  <c:v>99.456999999999994</c:v>
                </c:pt>
                <c:pt idx="33">
                  <c:v>99.96</c:v>
                </c:pt>
                <c:pt idx="34">
                  <c:v>99.058999999999997</c:v>
                </c:pt>
                <c:pt idx="35">
                  <c:v>98.879000000000005</c:v>
                </c:pt>
              </c:numCache>
            </c:numRef>
          </c:val>
          <c:smooth val="0"/>
          <c:extLst>
            <c:ext xmlns:c16="http://schemas.microsoft.com/office/drawing/2014/chart" uri="{C3380CC4-5D6E-409C-BE32-E72D297353CC}">
              <c16:uniqueId val="{00000002-754A-4F7E-8EB7-4C95B57B238F}"/>
            </c:ext>
          </c:extLst>
        </c:ser>
        <c:ser>
          <c:idx val="3"/>
          <c:order val="3"/>
          <c:tx>
            <c:strRef>
              <c:f>Données_productivité!$B$12</c:f>
              <c:strCache>
                <c:ptCount val="1"/>
                <c:pt idx="0">
                  <c:v>France</c:v>
                </c:pt>
              </c:strCache>
            </c:strRef>
          </c:tx>
          <c:spPr>
            <a:ln w="44450" cap="rnd">
              <a:solidFill>
                <a:schemeClr val="tx1"/>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Données_productivité!$C$12:$AL$12</c:f>
              <c:numCache>
                <c:formatCode>#,##0.##########</c:formatCode>
                <c:ptCount val="36"/>
                <c:pt idx="0">
                  <c:v>99.893000000000001</c:v>
                </c:pt>
                <c:pt idx="1">
                  <c:v>99.968999999999994</c:v>
                </c:pt>
                <c:pt idx="2">
                  <c:v>100.023</c:v>
                </c:pt>
                <c:pt idx="3">
                  <c:v>100.11499999999999</c:v>
                </c:pt>
                <c:pt idx="4">
                  <c:v>100.596</c:v>
                </c:pt>
                <c:pt idx="5">
                  <c:v>100.033</c:v>
                </c:pt>
                <c:pt idx="6">
                  <c:v>100.157</c:v>
                </c:pt>
                <c:pt idx="7">
                  <c:v>100.55800000000001</c:v>
                </c:pt>
                <c:pt idx="8">
                  <c:v>100.92100000000001</c:v>
                </c:pt>
                <c:pt idx="9">
                  <c:v>101.354</c:v>
                </c:pt>
                <c:pt idx="10" formatCode="#,##0.000">
                  <c:v>101.97</c:v>
                </c:pt>
                <c:pt idx="11">
                  <c:v>102.336</c:v>
                </c:pt>
                <c:pt idx="12">
                  <c:v>101.97199999999999</c:v>
                </c:pt>
                <c:pt idx="13">
                  <c:v>102.21899999999999</c:v>
                </c:pt>
                <c:pt idx="14">
                  <c:v>102.652</c:v>
                </c:pt>
                <c:pt idx="15">
                  <c:v>103.065</c:v>
                </c:pt>
                <c:pt idx="16">
                  <c:v>103.358</c:v>
                </c:pt>
                <c:pt idx="17" formatCode="#,##0.000">
                  <c:v>103.59099999999999</c:v>
                </c:pt>
                <c:pt idx="18">
                  <c:v>103.31100000000001</c:v>
                </c:pt>
                <c:pt idx="19">
                  <c:v>102.45</c:v>
                </c:pt>
                <c:pt idx="20" formatCode="#,##0.000">
                  <c:v>97.028999999999996</c:v>
                </c:pt>
                <c:pt idx="21">
                  <c:v>86.198999999999998</c:v>
                </c:pt>
                <c:pt idx="22">
                  <c:v>99.525999999999996</c:v>
                </c:pt>
                <c:pt idx="23">
                  <c:v>98.132999999999996</c:v>
                </c:pt>
                <c:pt idx="24">
                  <c:v>97.748999999999995</c:v>
                </c:pt>
                <c:pt idx="25">
                  <c:v>97.733999999999995</c:v>
                </c:pt>
                <c:pt idx="26" formatCode="#,##0.000">
                  <c:v>99.451999999999998</c:v>
                </c:pt>
                <c:pt idx="27">
                  <c:v>99.269000000000005</c:v>
                </c:pt>
                <c:pt idx="28">
                  <c:v>98.57</c:v>
                </c:pt>
                <c:pt idx="29" formatCode="#,##0.000">
                  <c:v>98.444999999999993</c:v>
                </c:pt>
                <c:pt idx="30">
                  <c:v>98.581999999999994</c:v>
                </c:pt>
                <c:pt idx="31" formatCode="#,##0.000">
                  <c:v>98.182000000000002</c:v>
                </c:pt>
                <c:pt idx="32">
                  <c:v>97.989000000000004</c:v>
                </c:pt>
                <c:pt idx="33">
                  <c:v>98.468000000000004</c:v>
                </c:pt>
                <c:pt idx="34">
                  <c:v>98.308000000000007</c:v>
                </c:pt>
                <c:pt idx="35" formatCode="#,##0.000">
                  <c:v>98.224000000000004</c:v>
                </c:pt>
              </c:numCache>
            </c:numRef>
          </c:val>
          <c:smooth val="0"/>
          <c:extLst>
            <c:ext xmlns:c16="http://schemas.microsoft.com/office/drawing/2014/chart" uri="{C3380CC4-5D6E-409C-BE32-E72D297353CC}">
              <c16:uniqueId val="{00000003-754A-4F7E-8EB7-4C95B57B238F}"/>
            </c:ext>
          </c:extLst>
        </c:ser>
        <c:ser>
          <c:idx val="4"/>
          <c:order val="4"/>
          <c:tx>
            <c:strRef>
              <c:f>Données_productivité!$B$21</c:f>
              <c:strCache>
                <c:ptCount val="1"/>
                <c:pt idx="0">
                  <c:v>Etats-Unis</c:v>
                </c:pt>
              </c:strCache>
            </c:strRef>
          </c:tx>
          <c:spPr>
            <a:ln w="44450" cap="rnd">
              <a:solidFill>
                <a:srgbClr val="00B050"/>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Données_productivité!$C$21:$AK$21</c:f>
              <c:numCache>
                <c:formatCode>General</c:formatCode>
                <c:ptCount val="35"/>
                <c:pt idx="0">
                  <c:v>99.788020000000003</c:v>
                </c:pt>
                <c:pt idx="1">
                  <c:v>99.995159999999998</c:v>
                </c:pt>
                <c:pt idx="2">
                  <c:v>100.2397</c:v>
                </c:pt>
                <c:pt idx="3">
                  <c:v>99.977130000000002</c:v>
                </c:pt>
                <c:pt idx="4">
                  <c:v>99.674220000000005</c:v>
                </c:pt>
                <c:pt idx="5">
                  <c:v>99.857789999999994</c:v>
                </c:pt>
                <c:pt idx="6">
                  <c:v>100.1982</c:v>
                </c:pt>
                <c:pt idx="7">
                  <c:v>100.5746</c:v>
                </c:pt>
                <c:pt idx="8">
                  <c:v>100.66840000000001</c:v>
                </c:pt>
                <c:pt idx="9">
                  <c:v>100.8036</c:v>
                </c:pt>
                <c:pt idx="10">
                  <c:v>101.2206</c:v>
                </c:pt>
                <c:pt idx="11">
                  <c:v>102.3703</c:v>
                </c:pt>
                <c:pt idx="12">
                  <c:v>102.42189999999999</c:v>
                </c:pt>
                <c:pt idx="13">
                  <c:v>102.54859999999999</c:v>
                </c:pt>
                <c:pt idx="14">
                  <c:v>102.9811</c:v>
                </c:pt>
                <c:pt idx="15">
                  <c:v>102.6301</c:v>
                </c:pt>
                <c:pt idx="16">
                  <c:v>103.16070000000001</c:v>
                </c:pt>
                <c:pt idx="17">
                  <c:v>103.878</c:v>
                </c:pt>
                <c:pt idx="18">
                  <c:v>104.38460000000001</c:v>
                </c:pt>
                <c:pt idx="19">
                  <c:v>104.5415</c:v>
                </c:pt>
                <c:pt idx="20">
                  <c:v>103.876</c:v>
                </c:pt>
                <c:pt idx="21">
                  <c:v>109.562</c:v>
                </c:pt>
                <c:pt idx="22">
                  <c:v>111.0505</c:v>
                </c:pt>
                <c:pt idx="23">
                  <c:v>109.4242</c:v>
                </c:pt>
                <c:pt idx="24">
                  <c:v>110.6427</c:v>
                </c:pt>
                <c:pt idx="25">
                  <c:v>111.40940000000001</c:v>
                </c:pt>
                <c:pt idx="26">
                  <c:v>110.93680000000001</c:v>
                </c:pt>
                <c:pt idx="27">
                  <c:v>111.3263</c:v>
                </c:pt>
                <c:pt idx="28">
                  <c:v>109.2079</c:v>
                </c:pt>
                <c:pt idx="29">
                  <c:v>108.7076</c:v>
                </c:pt>
                <c:pt idx="30">
                  <c:v>109.0521</c:v>
                </c:pt>
                <c:pt idx="31">
                  <c:v>109.6114</c:v>
                </c:pt>
                <c:pt idx="32">
                  <c:v>109.1305</c:v>
                </c:pt>
                <c:pt idx="33">
                  <c:v>109.371</c:v>
                </c:pt>
                <c:pt idx="34">
                  <c:v>110.3143</c:v>
                </c:pt>
              </c:numCache>
            </c:numRef>
          </c:val>
          <c:smooth val="0"/>
          <c:extLst>
            <c:ext xmlns:c16="http://schemas.microsoft.com/office/drawing/2014/chart" uri="{C3380CC4-5D6E-409C-BE32-E72D297353CC}">
              <c16:uniqueId val="{00000004-754A-4F7E-8EB7-4C95B57B238F}"/>
            </c:ext>
          </c:extLst>
        </c:ser>
        <c:dLbls>
          <c:showLegendKey val="0"/>
          <c:showVal val="0"/>
          <c:showCatName val="0"/>
          <c:showSerName val="0"/>
          <c:showPercent val="0"/>
          <c:showBubbleSize val="0"/>
        </c:dLbls>
        <c:smooth val="0"/>
        <c:axId val="595015136"/>
        <c:axId val="497930832"/>
      </c:lineChart>
      <c:catAx>
        <c:axId val="59501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97930832"/>
        <c:crosses val="autoZero"/>
        <c:auto val="1"/>
        <c:lblAlgn val="ctr"/>
        <c:lblOffset val="100"/>
        <c:noMultiLvlLbl val="0"/>
      </c:catAx>
      <c:valAx>
        <c:axId val="497930832"/>
        <c:scaling>
          <c:orientation val="minMax"/>
          <c:max val="112"/>
          <c:min val="9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595015136"/>
        <c:crosses val="autoZero"/>
        <c:crossBetween val="between"/>
      </c:valAx>
      <c:spPr>
        <a:noFill/>
        <a:ln>
          <a:noFill/>
        </a:ln>
        <a:effectLst/>
      </c:spPr>
    </c:plotArea>
    <c:legend>
      <c:legendPos val="b"/>
      <c:layout>
        <c:manualLayout>
          <c:xMode val="edge"/>
          <c:yMode val="edge"/>
          <c:x val="0.15544447711457415"/>
          <c:y val="0.19203251868332835"/>
          <c:w val="0.26543335131985524"/>
          <c:h val="0.228977396595079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Productivité par heure</a:t>
            </a:r>
          </a:p>
        </c:rich>
      </c:tx>
      <c:layout>
        <c:manualLayout>
          <c:xMode val="edge"/>
          <c:yMode val="edge"/>
          <c:x val="0.39949131531019211"/>
          <c:y val="1.4715909288420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Données_productivité!$B$15</c:f>
              <c:strCache>
                <c:ptCount val="1"/>
                <c:pt idx="0">
                  <c:v>UE 27</c:v>
                </c:pt>
              </c:strCache>
            </c:strRef>
          </c:tx>
          <c:spPr>
            <a:ln w="44450" cap="rnd">
              <a:solidFill>
                <a:schemeClr val="accent1"/>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Données_productivité!$C$15:$AK$15</c:f>
              <c:numCache>
                <c:formatCode>#,##0.##########</c:formatCode>
                <c:ptCount val="35"/>
                <c:pt idx="0">
                  <c:v>99.92</c:v>
                </c:pt>
                <c:pt idx="1">
                  <c:v>99.86</c:v>
                </c:pt>
                <c:pt idx="2">
                  <c:v>99.933999999999997</c:v>
                </c:pt>
                <c:pt idx="3">
                  <c:v>100.285</c:v>
                </c:pt>
                <c:pt idx="4">
                  <c:v>100.114</c:v>
                </c:pt>
                <c:pt idx="5">
                  <c:v>99.99</c:v>
                </c:pt>
                <c:pt idx="6">
                  <c:v>100.596</c:v>
                </c:pt>
                <c:pt idx="7" formatCode="#,##0.000">
                  <c:v>101.1</c:v>
                </c:pt>
                <c:pt idx="8">
                  <c:v>101.294</c:v>
                </c:pt>
                <c:pt idx="9">
                  <c:v>101.84399999999999</c:v>
                </c:pt>
                <c:pt idx="10">
                  <c:v>102.357</c:v>
                </c:pt>
                <c:pt idx="11">
                  <c:v>102.825</c:v>
                </c:pt>
                <c:pt idx="12">
                  <c:v>103.026</c:v>
                </c:pt>
                <c:pt idx="13">
                  <c:v>102.77500000000001</c:v>
                </c:pt>
                <c:pt idx="14">
                  <c:v>102.637</c:v>
                </c:pt>
                <c:pt idx="15">
                  <c:v>103.303</c:v>
                </c:pt>
                <c:pt idx="16">
                  <c:v>103.358</c:v>
                </c:pt>
                <c:pt idx="17">
                  <c:v>104.06</c:v>
                </c:pt>
                <c:pt idx="18">
                  <c:v>104.15</c:v>
                </c:pt>
                <c:pt idx="19">
                  <c:v>104.413</c:v>
                </c:pt>
                <c:pt idx="20">
                  <c:v>104.822</c:v>
                </c:pt>
                <c:pt idx="21" formatCode="#,##0.000">
                  <c:v>105.658</c:v>
                </c:pt>
                <c:pt idx="22">
                  <c:v>105.273</c:v>
                </c:pt>
                <c:pt idx="23">
                  <c:v>105.91</c:v>
                </c:pt>
                <c:pt idx="24" formatCode="#,##0.000">
                  <c:v>105.95399999999999</c:v>
                </c:pt>
                <c:pt idx="25">
                  <c:v>105.05800000000001</c:v>
                </c:pt>
                <c:pt idx="26">
                  <c:v>106.246</c:v>
                </c:pt>
                <c:pt idx="27">
                  <c:v>106.327</c:v>
                </c:pt>
                <c:pt idx="28">
                  <c:v>106.17100000000001</c:v>
                </c:pt>
                <c:pt idx="29">
                  <c:v>106.33499999999999</c:v>
                </c:pt>
                <c:pt idx="30">
                  <c:v>106.825</c:v>
                </c:pt>
                <c:pt idx="31">
                  <c:v>106.27</c:v>
                </c:pt>
                <c:pt idx="32">
                  <c:v>105.521</c:v>
                </c:pt>
                <c:pt idx="33" formatCode="#,##0.000">
                  <c:v>105.70399999999999</c:v>
                </c:pt>
                <c:pt idx="34">
                  <c:v>105.75</c:v>
                </c:pt>
              </c:numCache>
            </c:numRef>
          </c:val>
          <c:smooth val="0"/>
          <c:extLst>
            <c:ext xmlns:c16="http://schemas.microsoft.com/office/drawing/2014/chart" uri="{C3380CC4-5D6E-409C-BE32-E72D297353CC}">
              <c16:uniqueId val="{00000000-8598-41CF-BCA7-E5D5997C2359}"/>
            </c:ext>
          </c:extLst>
        </c:ser>
        <c:ser>
          <c:idx val="1"/>
          <c:order val="1"/>
          <c:tx>
            <c:strRef>
              <c:f>Données_productivité!$B$16</c:f>
              <c:strCache>
                <c:ptCount val="1"/>
                <c:pt idx="0">
                  <c:v>Allemagne</c:v>
                </c:pt>
              </c:strCache>
            </c:strRef>
          </c:tx>
          <c:spPr>
            <a:ln w="44450" cap="rnd">
              <a:solidFill>
                <a:schemeClr val="accent2"/>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Données_productivité!$C$16:$AL$16</c:f>
              <c:numCache>
                <c:formatCode>#,##0.##########</c:formatCode>
                <c:ptCount val="36"/>
                <c:pt idx="0">
                  <c:v>99.347999999999999</c:v>
                </c:pt>
                <c:pt idx="1">
                  <c:v>99.662000000000006</c:v>
                </c:pt>
                <c:pt idx="2">
                  <c:v>100.316</c:v>
                </c:pt>
                <c:pt idx="3">
                  <c:v>100.67400000000001</c:v>
                </c:pt>
                <c:pt idx="4" formatCode="#,##0.000">
                  <c:v>101.05</c:v>
                </c:pt>
                <c:pt idx="5">
                  <c:v>101.316</c:v>
                </c:pt>
                <c:pt idx="6">
                  <c:v>101.122</c:v>
                </c:pt>
                <c:pt idx="7">
                  <c:v>101.553</c:v>
                </c:pt>
                <c:pt idx="8">
                  <c:v>102.508</c:v>
                </c:pt>
                <c:pt idx="9">
                  <c:v>102.81399999999999</c:v>
                </c:pt>
                <c:pt idx="10">
                  <c:v>102.955</c:v>
                </c:pt>
                <c:pt idx="11">
                  <c:v>103.663</c:v>
                </c:pt>
                <c:pt idx="12">
                  <c:v>103.83799999999999</c:v>
                </c:pt>
                <c:pt idx="13">
                  <c:v>103.47199999999999</c:v>
                </c:pt>
                <c:pt idx="14" formatCode="#,##0.000">
                  <c:v>102.62</c:v>
                </c:pt>
                <c:pt idx="15">
                  <c:v>102.881</c:v>
                </c:pt>
                <c:pt idx="16">
                  <c:v>103.76600000000001</c:v>
                </c:pt>
                <c:pt idx="17">
                  <c:v>104.277</c:v>
                </c:pt>
                <c:pt idx="18">
                  <c:v>103.416</c:v>
                </c:pt>
                <c:pt idx="19">
                  <c:v>104.467</c:v>
                </c:pt>
                <c:pt idx="20">
                  <c:v>104.423</c:v>
                </c:pt>
                <c:pt idx="21">
                  <c:v>101.19499999999999</c:v>
                </c:pt>
                <c:pt idx="22">
                  <c:v>108.47499999999999</c:v>
                </c:pt>
                <c:pt idx="23">
                  <c:v>107.187</c:v>
                </c:pt>
                <c:pt idx="24">
                  <c:v>105.04900000000001</c:v>
                </c:pt>
                <c:pt idx="25">
                  <c:v>104.96899999999999</c:v>
                </c:pt>
                <c:pt idx="26">
                  <c:v>107.64100000000001</c:v>
                </c:pt>
                <c:pt idx="27">
                  <c:v>106.375</c:v>
                </c:pt>
                <c:pt idx="28">
                  <c:v>106.48399999999999</c:v>
                </c:pt>
                <c:pt idx="29">
                  <c:v>106.35299999999999</c:v>
                </c:pt>
                <c:pt idx="30">
                  <c:v>106.03700000000001</c:v>
                </c:pt>
                <c:pt idx="31">
                  <c:v>106.753</c:v>
                </c:pt>
                <c:pt idx="32">
                  <c:v>105.753</c:v>
                </c:pt>
                <c:pt idx="33">
                  <c:v>105.029</c:v>
                </c:pt>
                <c:pt idx="34">
                  <c:v>105.30200000000001</c:v>
                </c:pt>
                <c:pt idx="35">
                  <c:v>105.974</c:v>
                </c:pt>
              </c:numCache>
            </c:numRef>
          </c:val>
          <c:smooth val="0"/>
          <c:extLst>
            <c:ext xmlns:c16="http://schemas.microsoft.com/office/drawing/2014/chart" uri="{C3380CC4-5D6E-409C-BE32-E72D297353CC}">
              <c16:uniqueId val="{00000001-8598-41CF-BCA7-E5D5997C2359}"/>
            </c:ext>
          </c:extLst>
        </c:ser>
        <c:ser>
          <c:idx val="2"/>
          <c:order val="2"/>
          <c:tx>
            <c:strRef>
              <c:f>Données_productivité!$B$17</c:f>
              <c:strCache>
                <c:ptCount val="1"/>
                <c:pt idx="0">
                  <c:v>Espagne</c:v>
                </c:pt>
              </c:strCache>
            </c:strRef>
          </c:tx>
          <c:spPr>
            <a:ln w="44450" cap="rnd">
              <a:solidFill>
                <a:srgbClr val="FF0000"/>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Données_productivité!$C$17:$AL$17</c:f>
              <c:numCache>
                <c:formatCode>#,##0.##########</c:formatCode>
                <c:ptCount val="36"/>
                <c:pt idx="0">
                  <c:v>100.096</c:v>
                </c:pt>
                <c:pt idx="1">
                  <c:v>99.852000000000004</c:v>
                </c:pt>
                <c:pt idx="2">
                  <c:v>99.998999999999995</c:v>
                </c:pt>
                <c:pt idx="3">
                  <c:v>100.053</c:v>
                </c:pt>
                <c:pt idx="4">
                  <c:v>100.04900000000001</c:v>
                </c:pt>
                <c:pt idx="5">
                  <c:v>100.30500000000001</c:v>
                </c:pt>
                <c:pt idx="6">
                  <c:v>100.539</c:v>
                </c:pt>
                <c:pt idx="7">
                  <c:v>100.931</c:v>
                </c:pt>
                <c:pt idx="8">
                  <c:v>100.84099999999999</c:v>
                </c:pt>
                <c:pt idx="9">
                  <c:v>101.499</c:v>
                </c:pt>
                <c:pt idx="10">
                  <c:v>101.384</c:v>
                </c:pt>
                <c:pt idx="11" formatCode="#,##0.000">
                  <c:v>101.61</c:v>
                </c:pt>
                <c:pt idx="12">
                  <c:v>101.414</c:v>
                </c:pt>
                <c:pt idx="13">
                  <c:v>100.858</c:v>
                </c:pt>
                <c:pt idx="14">
                  <c:v>100.59399999999999</c:v>
                </c:pt>
                <c:pt idx="15">
                  <c:v>101.553</c:v>
                </c:pt>
                <c:pt idx="16">
                  <c:v>100.86199999999999</c:v>
                </c:pt>
                <c:pt idx="17">
                  <c:v>101.733</c:v>
                </c:pt>
                <c:pt idx="18">
                  <c:v>101.94499999999999</c:v>
                </c:pt>
                <c:pt idx="19" formatCode="#,##0.000">
                  <c:v>102.12</c:v>
                </c:pt>
                <c:pt idx="20">
                  <c:v>101.833</c:v>
                </c:pt>
                <c:pt idx="21">
                  <c:v>107.258</c:v>
                </c:pt>
                <c:pt idx="22">
                  <c:v>99.349000000000004</c:v>
                </c:pt>
                <c:pt idx="23">
                  <c:v>98.694999999999993</c:v>
                </c:pt>
                <c:pt idx="24">
                  <c:v>101.351</c:v>
                </c:pt>
                <c:pt idx="25">
                  <c:v>98.138000000000005</c:v>
                </c:pt>
                <c:pt idx="26">
                  <c:v>100.986</c:v>
                </c:pt>
                <c:pt idx="27">
                  <c:v>102.423</c:v>
                </c:pt>
                <c:pt idx="28">
                  <c:v>101.611</c:v>
                </c:pt>
                <c:pt idx="29">
                  <c:v>101.788</c:v>
                </c:pt>
                <c:pt idx="30">
                  <c:v>103.009</c:v>
                </c:pt>
                <c:pt idx="31">
                  <c:v>103.73699999999999</c:v>
                </c:pt>
                <c:pt idx="32">
                  <c:v>103.77200000000001</c:v>
                </c:pt>
                <c:pt idx="33">
                  <c:v>102.649</c:v>
                </c:pt>
                <c:pt idx="34">
                  <c:v>103.074</c:v>
                </c:pt>
                <c:pt idx="35">
                  <c:v>102.931</c:v>
                </c:pt>
              </c:numCache>
            </c:numRef>
          </c:val>
          <c:smooth val="0"/>
          <c:extLst>
            <c:ext xmlns:c16="http://schemas.microsoft.com/office/drawing/2014/chart" uri="{C3380CC4-5D6E-409C-BE32-E72D297353CC}">
              <c16:uniqueId val="{00000002-8598-41CF-BCA7-E5D5997C2359}"/>
            </c:ext>
          </c:extLst>
        </c:ser>
        <c:ser>
          <c:idx val="3"/>
          <c:order val="3"/>
          <c:tx>
            <c:strRef>
              <c:f>Données_productivité!$B$18</c:f>
              <c:strCache>
                <c:ptCount val="1"/>
                <c:pt idx="0">
                  <c:v>France</c:v>
                </c:pt>
              </c:strCache>
            </c:strRef>
          </c:tx>
          <c:spPr>
            <a:ln w="44450" cap="rnd">
              <a:solidFill>
                <a:schemeClr val="tx1"/>
              </a:solidFill>
              <a:round/>
            </a:ln>
            <a:effectLst/>
          </c:spPr>
          <c:marker>
            <c:symbol val="none"/>
          </c:marker>
          <c:cat>
            <c:strRef>
              <c:f>Données_productivité!$C$8:$AL$8</c:f>
              <c:strCache>
                <c:ptCount val="36"/>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pt idx="22">
                  <c:v>2020-Q3</c:v>
                </c:pt>
                <c:pt idx="23">
                  <c:v>2020-Q4</c:v>
                </c:pt>
                <c:pt idx="24">
                  <c:v>2021-Q1</c:v>
                </c:pt>
                <c:pt idx="25">
                  <c:v>2021-Q2</c:v>
                </c:pt>
                <c:pt idx="26">
                  <c:v>2021-Q3</c:v>
                </c:pt>
                <c:pt idx="27">
                  <c:v>2021-Q4</c:v>
                </c:pt>
                <c:pt idx="28">
                  <c:v>2022-Q1</c:v>
                </c:pt>
                <c:pt idx="29">
                  <c:v>2022-Q2</c:v>
                </c:pt>
                <c:pt idx="30">
                  <c:v>2022-Q3</c:v>
                </c:pt>
                <c:pt idx="31">
                  <c:v>2022-Q4</c:v>
                </c:pt>
                <c:pt idx="32">
                  <c:v>2023-Q1</c:v>
                </c:pt>
                <c:pt idx="33">
                  <c:v>2023-Q2</c:v>
                </c:pt>
                <c:pt idx="34">
                  <c:v>2023-Q3</c:v>
                </c:pt>
                <c:pt idx="35">
                  <c:v>2023-Q4</c:v>
                </c:pt>
              </c:strCache>
            </c:strRef>
          </c:cat>
          <c:val>
            <c:numRef>
              <c:f>Données_productivité!$C$18:$AL$18</c:f>
              <c:numCache>
                <c:formatCode>#,##0.##########</c:formatCode>
                <c:ptCount val="36"/>
                <c:pt idx="0">
                  <c:v>99.784000000000006</c:v>
                </c:pt>
                <c:pt idx="1">
                  <c:v>100.001</c:v>
                </c:pt>
                <c:pt idx="2" formatCode="#,##0.000">
                  <c:v>100.05</c:v>
                </c:pt>
                <c:pt idx="3">
                  <c:v>100.16500000000001</c:v>
                </c:pt>
                <c:pt idx="4">
                  <c:v>100.861</c:v>
                </c:pt>
                <c:pt idx="5">
                  <c:v>100.32299999999999</c:v>
                </c:pt>
                <c:pt idx="6">
                  <c:v>100.57299999999999</c:v>
                </c:pt>
                <c:pt idx="7">
                  <c:v>101.057</c:v>
                </c:pt>
                <c:pt idx="8">
                  <c:v>101.164</c:v>
                </c:pt>
                <c:pt idx="9">
                  <c:v>101.824</c:v>
                </c:pt>
                <c:pt idx="10" formatCode="#,##0.000">
                  <c:v>102.64</c:v>
                </c:pt>
                <c:pt idx="11">
                  <c:v>102.874</c:v>
                </c:pt>
                <c:pt idx="12">
                  <c:v>102.602</c:v>
                </c:pt>
                <c:pt idx="13">
                  <c:v>102.822</c:v>
                </c:pt>
                <c:pt idx="14">
                  <c:v>102.92100000000001</c:v>
                </c:pt>
                <c:pt idx="15">
                  <c:v>103.14700000000001</c:v>
                </c:pt>
                <c:pt idx="16">
                  <c:v>103.099</c:v>
                </c:pt>
                <c:pt idx="17" formatCode="#,##0.000">
                  <c:v>103.28100000000001</c:v>
                </c:pt>
                <c:pt idx="18">
                  <c:v>103.09399999999999</c:v>
                </c:pt>
                <c:pt idx="19">
                  <c:v>102.63800000000001</c:v>
                </c:pt>
                <c:pt idx="20">
                  <c:v>100.81</c:v>
                </c:pt>
                <c:pt idx="21">
                  <c:v>106.90300000000001</c:v>
                </c:pt>
                <c:pt idx="22">
                  <c:v>103.361</c:v>
                </c:pt>
                <c:pt idx="23">
                  <c:v>105.101</c:v>
                </c:pt>
                <c:pt idx="24">
                  <c:v>104.202</c:v>
                </c:pt>
                <c:pt idx="25">
                  <c:v>103.169</c:v>
                </c:pt>
                <c:pt idx="26">
                  <c:v>100.93600000000001</c:v>
                </c:pt>
                <c:pt idx="27">
                  <c:v>100.44</c:v>
                </c:pt>
                <c:pt idx="28">
                  <c:v>100.676</c:v>
                </c:pt>
                <c:pt idx="29">
                  <c:v>99.698999999999998</c:v>
                </c:pt>
                <c:pt idx="30">
                  <c:v>99.841999999999999</c:v>
                </c:pt>
                <c:pt idx="31">
                  <c:v>99.158000000000001</c:v>
                </c:pt>
                <c:pt idx="32">
                  <c:v>98.725999999999999</c:v>
                </c:pt>
                <c:pt idx="33">
                  <c:v>99.01</c:v>
                </c:pt>
                <c:pt idx="34">
                  <c:v>98.832999999999998</c:v>
                </c:pt>
                <c:pt idx="35">
                  <c:v>98.662999999999997</c:v>
                </c:pt>
              </c:numCache>
            </c:numRef>
          </c:val>
          <c:smooth val="0"/>
          <c:extLst>
            <c:ext xmlns:c16="http://schemas.microsoft.com/office/drawing/2014/chart" uri="{C3380CC4-5D6E-409C-BE32-E72D297353CC}">
              <c16:uniqueId val="{00000003-8598-41CF-BCA7-E5D5997C2359}"/>
            </c:ext>
          </c:extLst>
        </c:ser>
        <c:dLbls>
          <c:showLegendKey val="0"/>
          <c:showVal val="0"/>
          <c:showCatName val="0"/>
          <c:showSerName val="0"/>
          <c:showPercent val="0"/>
          <c:showBubbleSize val="0"/>
        </c:dLbls>
        <c:smooth val="0"/>
        <c:axId val="157603168"/>
        <c:axId val="155503184"/>
      </c:lineChart>
      <c:catAx>
        <c:axId val="15760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55503184"/>
        <c:crosses val="autoZero"/>
        <c:auto val="1"/>
        <c:lblAlgn val="ctr"/>
        <c:lblOffset val="100"/>
        <c:noMultiLvlLbl val="0"/>
      </c:catAx>
      <c:valAx>
        <c:axId val="155503184"/>
        <c:scaling>
          <c:orientation val="minMax"/>
          <c:max val="110"/>
          <c:min val="9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57603168"/>
        <c:crosses val="autoZero"/>
        <c:crossBetween val="between"/>
      </c:valAx>
      <c:spPr>
        <a:noFill/>
        <a:ln>
          <a:noFill/>
        </a:ln>
        <a:effectLst/>
      </c:spPr>
    </c:plotArea>
    <c:legend>
      <c:legendPos val="b"/>
      <c:layout>
        <c:manualLayout>
          <c:xMode val="edge"/>
          <c:yMode val="edge"/>
          <c:x val="6.6390837428767446E-2"/>
          <c:y val="0.17187486809066133"/>
          <c:w val="0.36658987391124997"/>
          <c:h val="0.1827273959743297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fr-FR" sz="1600" b="1"/>
              <a:t>Evolution des revenus réels du patrimoine depuis l'élection</a:t>
            </a:r>
            <a:r>
              <a:rPr lang="fr-FR" sz="1600" b="1" baseline="0"/>
              <a:t> de Macron</a:t>
            </a:r>
            <a:endParaRPr lang="fr-FR"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Dividendes</c:v>
          </c:tx>
          <c:spPr>
            <a:ln w="28575" cap="rnd">
              <a:solidFill>
                <a:schemeClr val="accent1"/>
              </a:solidFill>
              <a:round/>
            </a:ln>
            <a:effectLst/>
          </c:spPr>
          <c:marker>
            <c:symbol val="none"/>
          </c:marker>
          <c:cat>
            <c:strRef>
              <c:f>Données_patrimoine!$A$6:$A$32</c:f>
              <c:strCache>
                <c:ptCount val="27"/>
                <c:pt idx="0">
                  <c:v>2017T2</c:v>
                </c:pt>
                <c:pt idx="1">
                  <c:v>2017T3</c:v>
                </c:pt>
                <c:pt idx="2">
                  <c:v>2017T4</c:v>
                </c:pt>
                <c:pt idx="3">
                  <c:v>2018T1</c:v>
                </c:pt>
                <c:pt idx="4">
                  <c:v>2018T2</c:v>
                </c:pt>
                <c:pt idx="5">
                  <c:v>2018T3</c:v>
                </c:pt>
                <c:pt idx="6">
                  <c:v>2018T4</c:v>
                </c:pt>
                <c:pt idx="7">
                  <c:v>2019T1</c:v>
                </c:pt>
                <c:pt idx="8">
                  <c:v>2019T2</c:v>
                </c:pt>
                <c:pt idx="9">
                  <c:v>2019T3</c:v>
                </c:pt>
                <c:pt idx="10">
                  <c:v>2019T4</c:v>
                </c:pt>
                <c:pt idx="11">
                  <c:v>2020T1</c:v>
                </c:pt>
                <c:pt idx="12">
                  <c:v>2020T2</c:v>
                </c:pt>
                <c:pt idx="13">
                  <c:v>2020T3</c:v>
                </c:pt>
                <c:pt idx="14">
                  <c:v>2020T4</c:v>
                </c:pt>
                <c:pt idx="15">
                  <c:v>2021T1</c:v>
                </c:pt>
                <c:pt idx="16">
                  <c:v>2021T2</c:v>
                </c:pt>
                <c:pt idx="17">
                  <c:v>2021T3</c:v>
                </c:pt>
                <c:pt idx="18">
                  <c:v>2021T4</c:v>
                </c:pt>
                <c:pt idx="19">
                  <c:v>2022T1</c:v>
                </c:pt>
                <c:pt idx="20">
                  <c:v>2022T2</c:v>
                </c:pt>
                <c:pt idx="21">
                  <c:v>2022T3</c:v>
                </c:pt>
                <c:pt idx="22">
                  <c:v>2022T4</c:v>
                </c:pt>
                <c:pt idx="23">
                  <c:v>2023T1</c:v>
                </c:pt>
                <c:pt idx="24">
                  <c:v>2023T2</c:v>
                </c:pt>
                <c:pt idx="25">
                  <c:v>2023T3</c:v>
                </c:pt>
                <c:pt idx="26">
                  <c:v>2023T4</c:v>
                </c:pt>
              </c:strCache>
            </c:strRef>
          </c:cat>
          <c:val>
            <c:numRef>
              <c:f>Données_patrimoine!$I$6:$I$32</c:f>
              <c:numCache>
                <c:formatCode>General</c:formatCode>
                <c:ptCount val="27"/>
                <c:pt idx="0">
                  <c:v>100</c:v>
                </c:pt>
                <c:pt idx="1">
                  <c:v>100.1330180408126</c:v>
                </c:pt>
                <c:pt idx="2">
                  <c:v>100.49549832148367</c:v>
                </c:pt>
                <c:pt idx="3">
                  <c:v>127.32978436572056</c:v>
                </c:pt>
                <c:pt idx="4">
                  <c:v>128.22896720315893</c:v>
                </c:pt>
                <c:pt idx="5">
                  <c:v>129.62752178570088</c:v>
                </c:pt>
                <c:pt idx="6">
                  <c:v>131.40453206178054</c:v>
                </c:pt>
                <c:pt idx="7">
                  <c:v>133.43649681763884</c:v>
                </c:pt>
                <c:pt idx="8">
                  <c:v>134.42974946036756</c:v>
                </c:pt>
                <c:pt idx="9">
                  <c:v>135.06391368643932</c:v>
                </c:pt>
                <c:pt idx="10">
                  <c:v>135.14919462261346</c:v>
                </c:pt>
                <c:pt idx="11">
                  <c:v>122.14467545279396</c:v>
                </c:pt>
                <c:pt idx="12">
                  <c:v>99.641161220117297</c:v>
                </c:pt>
                <c:pt idx="13">
                  <c:v>137.2004199613032</c:v>
                </c:pt>
                <c:pt idx="14">
                  <c:v>145.89190026092763</c:v>
                </c:pt>
                <c:pt idx="15">
                  <c:v>163.19255353456327</c:v>
                </c:pt>
                <c:pt idx="16">
                  <c:v>172.12595022583241</c:v>
                </c:pt>
                <c:pt idx="17">
                  <c:v>178.15240712529709</c:v>
                </c:pt>
                <c:pt idx="18">
                  <c:v>181.79217486680588</c:v>
                </c:pt>
                <c:pt idx="19">
                  <c:v>182.44960822978024</c:v>
                </c:pt>
                <c:pt idx="20">
                  <c:v>182.15716986771042</c:v>
                </c:pt>
                <c:pt idx="21">
                  <c:v>182.40469244018212</c:v>
                </c:pt>
                <c:pt idx="22">
                  <c:v>182.55474586441971</c:v>
                </c:pt>
                <c:pt idx="23">
                  <c:v>182.78797554004433</c:v>
                </c:pt>
                <c:pt idx="24">
                  <c:v>183.53220150601419</c:v>
                </c:pt>
                <c:pt idx="25">
                  <c:v>184.47914114866538</c:v>
                </c:pt>
                <c:pt idx="26">
                  <c:v>186.17442692809362</c:v>
                </c:pt>
              </c:numCache>
            </c:numRef>
          </c:val>
          <c:smooth val="0"/>
          <c:extLst>
            <c:ext xmlns:c16="http://schemas.microsoft.com/office/drawing/2014/chart" uri="{C3380CC4-5D6E-409C-BE32-E72D297353CC}">
              <c16:uniqueId val="{00000000-7F5F-4534-B6ED-FA418AB7D2BE}"/>
            </c:ext>
          </c:extLst>
        </c:ser>
        <c:ser>
          <c:idx val="1"/>
          <c:order val="1"/>
          <c:tx>
            <c:v>Revenus de la propriété</c:v>
          </c:tx>
          <c:spPr>
            <a:ln w="28575" cap="rnd">
              <a:solidFill>
                <a:schemeClr val="accent2"/>
              </a:solidFill>
              <a:round/>
            </a:ln>
            <a:effectLst/>
          </c:spPr>
          <c:marker>
            <c:symbol val="none"/>
          </c:marker>
          <c:cat>
            <c:strRef>
              <c:f>Données_patrimoine!$A$6:$A$32</c:f>
              <c:strCache>
                <c:ptCount val="27"/>
                <c:pt idx="0">
                  <c:v>2017T2</c:v>
                </c:pt>
                <c:pt idx="1">
                  <c:v>2017T3</c:v>
                </c:pt>
                <c:pt idx="2">
                  <c:v>2017T4</c:v>
                </c:pt>
                <c:pt idx="3">
                  <c:v>2018T1</c:v>
                </c:pt>
                <c:pt idx="4">
                  <c:v>2018T2</c:v>
                </c:pt>
                <c:pt idx="5">
                  <c:v>2018T3</c:v>
                </c:pt>
                <c:pt idx="6">
                  <c:v>2018T4</c:v>
                </c:pt>
                <c:pt idx="7">
                  <c:v>2019T1</c:v>
                </c:pt>
                <c:pt idx="8">
                  <c:v>2019T2</c:v>
                </c:pt>
                <c:pt idx="9">
                  <c:v>2019T3</c:v>
                </c:pt>
                <c:pt idx="10">
                  <c:v>2019T4</c:v>
                </c:pt>
                <c:pt idx="11">
                  <c:v>2020T1</c:v>
                </c:pt>
                <c:pt idx="12">
                  <c:v>2020T2</c:v>
                </c:pt>
                <c:pt idx="13">
                  <c:v>2020T3</c:v>
                </c:pt>
                <c:pt idx="14">
                  <c:v>2020T4</c:v>
                </c:pt>
                <c:pt idx="15">
                  <c:v>2021T1</c:v>
                </c:pt>
                <c:pt idx="16">
                  <c:v>2021T2</c:v>
                </c:pt>
                <c:pt idx="17">
                  <c:v>2021T3</c:v>
                </c:pt>
                <c:pt idx="18">
                  <c:v>2021T4</c:v>
                </c:pt>
                <c:pt idx="19">
                  <c:v>2022T1</c:v>
                </c:pt>
                <c:pt idx="20">
                  <c:v>2022T2</c:v>
                </c:pt>
                <c:pt idx="21">
                  <c:v>2022T3</c:v>
                </c:pt>
                <c:pt idx="22">
                  <c:v>2022T4</c:v>
                </c:pt>
                <c:pt idx="23">
                  <c:v>2023T1</c:v>
                </c:pt>
                <c:pt idx="24">
                  <c:v>2023T2</c:v>
                </c:pt>
                <c:pt idx="25">
                  <c:v>2023T3</c:v>
                </c:pt>
                <c:pt idx="26">
                  <c:v>2023T4</c:v>
                </c:pt>
              </c:strCache>
            </c:strRef>
          </c:cat>
          <c:val>
            <c:numRef>
              <c:f>Données_patrimoine!$J$6:$J$32</c:f>
              <c:numCache>
                <c:formatCode>General</c:formatCode>
                <c:ptCount val="27"/>
                <c:pt idx="0">
                  <c:v>100</c:v>
                </c:pt>
                <c:pt idx="1">
                  <c:v>100.29089434827273</c:v>
                </c:pt>
                <c:pt idx="2">
                  <c:v>100.58077658560947</c:v>
                </c:pt>
                <c:pt idx="3">
                  <c:v>111.63236895946429</c:v>
                </c:pt>
                <c:pt idx="4">
                  <c:v>111.60386314165899</c:v>
                </c:pt>
                <c:pt idx="5">
                  <c:v>111.28968585336614</c:v>
                </c:pt>
                <c:pt idx="6">
                  <c:v>110.86164076194009</c:v>
                </c:pt>
                <c:pt idx="7">
                  <c:v>110.08481048198658</c:v>
                </c:pt>
                <c:pt idx="8">
                  <c:v>108.57864535858849</c:v>
                </c:pt>
                <c:pt idx="9">
                  <c:v>107.1020947261986</c:v>
                </c:pt>
                <c:pt idx="10">
                  <c:v>105.75300853351344</c:v>
                </c:pt>
                <c:pt idx="11">
                  <c:v>98.906011415220362</c:v>
                </c:pt>
                <c:pt idx="12">
                  <c:v>88.681249333256389</c:v>
                </c:pt>
                <c:pt idx="13">
                  <c:v>103.40581737164608</c:v>
                </c:pt>
                <c:pt idx="14">
                  <c:v>106.52087500769807</c:v>
                </c:pt>
                <c:pt idx="15">
                  <c:v>113.59163811807525</c:v>
                </c:pt>
                <c:pt idx="16">
                  <c:v>117.23961164235484</c:v>
                </c:pt>
                <c:pt idx="17">
                  <c:v>119.64064505759885</c:v>
                </c:pt>
                <c:pt idx="18">
                  <c:v>121.34156282517115</c:v>
                </c:pt>
                <c:pt idx="19">
                  <c:v>123.93470994619685</c:v>
                </c:pt>
                <c:pt idx="20">
                  <c:v>125.22110603326536</c:v>
                </c:pt>
                <c:pt idx="21">
                  <c:v>128.69242739982866</c:v>
                </c:pt>
                <c:pt idx="22">
                  <c:v>133.38211057753313</c:v>
                </c:pt>
                <c:pt idx="23">
                  <c:v>137.71923275723717</c:v>
                </c:pt>
                <c:pt idx="24">
                  <c:v>141.60410887077674</c:v>
                </c:pt>
                <c:pt idx="25">
                  <c:v>144.46959666003931</c:v>
                </c:pt>
                <c:pt idx="26">
                  <c:v>145.79816812980067</c:v>
                </c:pt>
              </c:numCache>
            </c:numRef>
          </c:val>
          <c:smooth val="0"/>
          <c:extLst>
            <c:ext xmlns:c16="http://schemas.microsoft.com/office/drawing/2014/chart" uri="{C3380CC4-5D6E-409C-BE32-E72D297353CC}">
              <c16:uniqueId val="{00000001-7F5F-4534-B6ED-FA418AB7D2BE}"/>
            </c:ext>
          </c:extLst>
        </c:ser>
        <c:ser>
          <c:idx val="2"/>
          <c:order val="2"/>
          <c:tx>
            <c:v>Loyers</c:v>
          </c:tx>
          <c:spPr>
            <a:ln w="28575" cap="rnd">
              <a:solidFill>
                <a:schemeClr val="accent3"/>
              </a:solidFill>
              <a:round/>
            </a:ln>
            <a:effectLst/>
          </c:spPr>
          <c:marker>
            <c:symbol val="none"/>
          </c:marker>
          <c:cat>
            <c:strRef>
              <c:f>Données_patrimoine!$A$6:$A$32</c:f>
              <c:strCache>
                <c:ptCount val="27"/>
                <c:pt idx="0">
                  <c:v>2017T2</c:v>
                </c:pt>
                <c:pt idx="1">
                  <c:v>2017T3</c:v>
                </c:pt>
                <c:pt idx="2">
                  <c:v>2017T4</c:v>
                </c:pt>
                <c:pt idx="3">
                  <c:v>2018T1</c:v>
                </c:pt>
                <c:pt idx="4">
                  <c:v>2018T2</c:v>
                </c:pt>
                <c:pt idx="5">
                  <c:v>2018T3</c:v>
                </c:pt>
                <c:pt idx="6">
                  <c:v>2018T4</c:v>
                </c:pt>
                <c:pt idx="7">
                  <c:v>2019T1</c:v>
                </c:pt>
                <c:pt idx="8">
                  <c:v>2019T2</c:v>
                </c:pt>
                <c:pt idx="9">
                  <c:v>2019T3</c:v>
                </c:pt>
                <c:pt idx="10">
                  <c:v>2019T4</c:v>
                </c:pt>
                <c:pt idx="11">
                  <c:v>2020T1</c:v>
                </c:pt>
                <c:pt idx="12">
                  <c:v>2020T2</c:v>
                </c:pt>
                <c:pt idx="13">
                  <c:v>2020T3</c:v>
                </c:pt>
                <c:pt idx="14">
                  <c:v>2020T4</c:v>
                </c:pt>
                <c:pt idx="15">
                  <c:v>2021T1</c:v>
                </c:pt>
                <c:pt idx="16">
                  <c:v>2021T2</c:v>
                </c:pt>
                <c:pt idx="17">
                  <c:v>2021T3</c:v>
                </c:pt>
                <c:pt idx="18">
                  <c:v>2021T4</c:v>
                </c:pt>
                <c:pt idx="19">
                  <c:v>2022T1</c:v>
                </c:pt>
                <c:pt idx="20">
                  <c:v>2022T2</c:v>
                </c:pt>
                <c:pt idx="21">
                  <c:v>2022T3</c:v>
                </c:pt>
                <c:pt idx="22">
                  <c:v>2022T4</c:v>
                </c:pt>
                <c:pt idx="23">
                  <c:v>2023T1</c:v>
                </c:pt>
                <c:pt idx="24">
                  <c:v>2023T2</c:v>
                </c:pt>
                <c:pt idx="25">
                  <c:v>2023T3</c:v>
                </c:pt>
                <c:pt idx="26">
                  <c:v>2023T4</c:v>
                </c:pt>
              </c:strCache>
            </c:strRef>
          </c:cat>
          <c:val>
            <c:numRef>
              <c:f>Données_patrimoine!$K$6:$K$32</c:f>
              <c:numCache>
                <c:formatCode>General</c:formatCode>
                <c:ptCount val="27"/>
                <c:pt idx="0">
                  <c:v>100</c:v>
                </c:pt>
                <c:pt idx="1">
                  <c:v>100.29778757513378</c:v>
                </c:pt>
                <c:pt idx="2">
                  <c:v>100.345541675237</c:v>
                </c:pt>
                <c:pt idx="3">
                  <c:v>100.345867584917</c:v>
                </c:pt>
                <c:pt idx="4">
                  <c:v>100.24042596512098</c:v>
                </c:pt>
                <c:pt idx="5">
                  <c:v>100.65052682633325</c:v>
                </c:pt>
                <c:pt idx="6">
                  <c:v>101.53606201936769</c:v>
                </c:pt>
                <c:pt idx="7">
                  <c:v>102.78116230361775</c:v>
                </c:pt>
                <c:pt idx="8">
                  <c:v>103.18800449456343</c:v>
                </c:pt>
                <c:pt idx="9">
                  <c:v>103.33647503863149</c:v>
                </c:pt>
                <c:pt idx="10">
                  <c:v>103.03721183350396</c:v>
                </c:pt>
                <c:pt idx="11">
                  <c:v>103.43748026666545</c:v>
                </c:pt>
                <c:pt idx="12">
                  <c:v>102.886637156455</c:v>
                </c:pt>
                <c:pt idx="13">
                  <c:v>103.45466210239174</c:v>
                </c:pt>
                <c:pt idx="14">
                  <c:v>103.94929584526818</c:v>
                </c:pt>
                <c:pt idx="15">
                  <c:v>103.57637222015208</c:v>
                </c:pt>
                <c:pt idx="16">
                  <c:v>103.46411199746481</c:v>
                </c:pt>
                <c:pt idx="17">
                  <c:v>103.49162681885635</c:v>
                </c:pt>
                <c:pt idx="18">
                  <c:v>103.21052872728076</c:v>
                </c:pt>
                <c:pt idx="19">
                  <c:v>101.75590212345878</c:v>
                </c:pt>
                <c:pt idx="20">
                  <c:v>100.82099393061384</c:v>
                </c:pt>
                <c:pt idx="21">
                  <c:v>102.66552523635961</c:v>
                </c:pt>
                <c:pt idx="22">
                  <c:v>106.6490767644672</c:v>
                </c:pt>
                <c:pt idx="23">
                  <c:v>109.05133358739923</c:v>
                </c:pt>
                <c:pt idx="24">
                  <c:v>110.6465063218762</c:v>
                </c:pt>
                <c:pt idx="25">
                  <c:v>111.27682924296987</c:v>
                </c:pt>
                <c:pt idx="26">
                  <c:v>109.74179859814184</c:v>
                </c:pt>
              </c:numCache>
            </c:numRef>
          </c:val>
          <c:smooth val="0"/>
          <c:extLst>
            <c:ext xmlns:c16="http://schemas.microsoft.com/office/drawing/2014/chart" uri="{C3380CC4-5D6E-409C-BE32-E72D297353CC}">
              <c16:uniqueId val="{00000002-7F5F-4534-B6ED-FA418AB7D2BE}"/>
            </c:ext>
          </c:extLst>
        </c:ser>
        <c:ser>
          <c:idx val="3"/>
          <c:order val="3"/>
          <c:tx>
            <c:v>Total revenus patrimoine</c:v>
          </c:tx>
          <c:spPr>
            <a:ln w="28575" cap="rnd">
              <a:solidFill>
                <a:schemeClr val="accent4"/>
              </a:solidFill>
              <a:round/>
            </a:ln>
            <a:effectLst/>
          </c:spPr>
          <c:marker>
            <c:symbol val="none"/>
          </c:marker>
          <c:cat>
            <c:strRef>
              <c:f>Données_patrimoine!$A$6:$A$32</c:f>
              <c:strCache>
                <c:ptCount val="27"/>
                <c:pt idx="0">
                  <c:v>2017T2</c:v>
                </c:pt>
                <c:pt idx="1">
                  <c:v>2017T3</c:v>
                </c:pt>
                <c:pt idx="2">
                  <c:v>2017T4</c:v>
                </c:pt>
                <c:pt idx="3">
                  <c:v>2018T1</c:v>
                </c:pt>
                <c:pt idx="4">
                  <c:v>2018T2</c:v>
                </c:pt>
                <c:pt idx="5">
                  <c:v>2018T3</c:v>
                </c:pt>
                <c:pt idx="6">
                  <c:v>2018T4</c:v>
                </c:pt>
                <c:pt idx="7">
                  <c:v>2019T1</c:v>
                </c:pt>
                <c:pt idx="8">
                  <c:v>2019T2</c:v>
                </c:pt>
                <c:pt idx="9">
                  <c:v>2019T3</c:v>
                </c:pt>
                <c:pt idx="10">
                  <c:v>2019T4</c:v>
                </c:pt>
                <c:pt idx="11">
                  <c:v>2020T1</c:v>
                </c:pt>
                <c:pt idx="12">
                  <c:v>2020T2</c:v>
                </c:pt>
                <c:pt idx="13">
                  <c:v>2020T3</c:v>
                </c:pt>
                <c:pt idx="14">
                  <c:v>2020T4</c:v>
                </c:pt>
                <c:pt idx="15">
                  <c:v>2021T1</c:v>
                </c:pt>
                <c:pt idx="16">
                  <c:v>2021T2</c:v>
                </c:pt>
                <c:pt idx="17">
                  <c:v>2021T3</c:v>
                </c:pt>
                <c:pt idx="18">
                  <c:v>2021T4</c:v>
                </c:pt>
                <c:pt idx="19">
                  <c:v>2022T1</c:v>
                </c:pt>
                <c:pt idx="20">
                  <c:v>2022T2</c:v>
                </c:pt>
                <c:pt idx="21">
                  <c:v>2022T3</c:v>
                </c:pt>
                <c:pt idx="22">
                  <c:v>2022T4</c:v>
                </c:pt>
                <c:pt idx="23">
                  <c:v>2023T1</c:v>
                </c:pt>
                <c:pt idx="24">
                  <c:v>2023T2</c:v>
                </c:pt>
                <c:pt idx="25">
                  <c:v>2023T3</c:v>
                </c:pt>
                <c:pt idx="26">
                  <c:v>2023T4</c:v>
                </c:pt>
              </c:strCache>
            </c:strRef>
          </c:cat>
          <c:val>
            <c:numRef>
              <c:f>Données_patrimoine!$L$6:$L$32</c:f>
              <c:numCache>
                <c:formatCode>General</c:formatCode>
                <c:ptCount val="27"/>
                <c:pt idx="0">
                  <c:v>100</c:v>
                </c:pt>
                <c:pt idx="1">
                  <c:v>100.29581229749267</c:v>
                </c:pt>
                <c:pt idx="2">
                  <c:v>100.41294904020999</c:v>
                </c:pt>
                <c:pt idx="3">
                  <c:v>103.5800530050046</c:v>
                </c:pt>
                <c:pt idx="4">
                  <c:v>103.49665760137637</c:v>
                </c:pt>
                <c:pt idx="5">
                  <c:v>103.69921409135415</c:v>
                </c:pt>
                <c:pt idx="6">
                  <c:v>104.20833837872944</c:v>
                </c:pt>
                <c:pt idx="7">
                  <c:v>104.87404757142973</c:v>
                </c:pt>
                <c:pt idx="8">
                  <c:v>104.7327109991562</c:v>
                </c:pt>
                <c:pt idx="9">
                  <c:v>104.4155261889365</c:v>
                </c:pt>
                <c:pt idx="10">
                  <c:v>103.81543263015406</c:v>
                </c:pt>
                <c:pt idx="11">
                  <c:v>102.13897242933194</c:v>
                </c:pt>
                <c:pt idx="12">
                  <c:v>98.816034880351339</c:v>
                </c:pt>
                <c:pt idx="13">
                  <c:v>103.44066547839078</c:v>
                </c:pt>
                <c:pt idx="14">
                  <c:v>104.68619061519996</c:v>
                </c:pt>
                <c:pt idx="15">
                  <c:v>106.44628078352767</c:v>
                </c:pt>
                <c:pt idx="16">
                  <c:v>107.41152835151743</c:v>
                </c:pt>
                <c:pt idx="17">
                  <c:v>108.11918301215583</c:v>
                </c:pt>
                <c:pt idx="18">
                  <c:v>108.40603831741362</c:v>
                </c:pt>
                <c:pt idx="19">
                  <c:v>108.11131506453074</c:v>
                </c:pt>
                <c:pt idx="20">
                  <c:v>107.81292918070491</c:v>
                </c:pt>
                <c:pt idx="21">
                  <c:v>110.12362272057794</c:v>
                </c:pt>
                <c:pt idx="22">
                  <c:v>114.30951867854922</c:v>
                </c:pt>
                <c:pt idx="23">
                  <c:v>117.26621776122495</c:v>
                </c:pt>
                <c:pt idx="24">
                  <c:v>119.51751279960645</c:v>
                </c:pt>
                <c:pt idx="25">
                  <c:v>120.78832982850454</c:v>
                </c:pt>
                <c:pt idx="26">
                  <c:v>120.07387412542265</c:v>
                </c:pt>
              </c:numCache>
            </c:numRef>
          </c:val>
          <c:smooth val="0"/>
          <c:extLst>
            <c:ext xmlns:c16="http://schemas.microsoft.com/office/drawing/2014/chart" uri="{C3380CC4-5D6E-409C-BE32-E72D297353CC}">
              <c16:uniqueId val="{00000003-7F5F-4534-B6ED-FA418AB7D2BE}"/>
            </c:ext>
          </c:extLst>
        </c:ser>
        <c:dLbls>
          <c:showLegendKey val="0"/>
          <c:showVal val="0"/>
          <c:showCatName val="0"/>
          <c:showSerName val="0"/>
          <c:showPercent val="0"/>
          <c:showBubbleSize val="0"/>
        </c:dLbls>
        <c:smooth val="0"/>
        <c:axId val="568775327"/>
        <c:axId val="1794369711"/>
      </c:lineChart>
      <c:catAx>
        <c:axId val="568775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794369711"/>
        <c:crosses val="autoZero"/>
        <c:auto val="1"/>
        <c:lblAlgn val="ctr"/>
        <c:lblOffset val="100"/>
        <c:noMultiLvlLbl val="0"/>
      </c:catAx>
      <c:valAx>
        <c:axId val="1794369711"/>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5687753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Contributions à l'évolution du taux de marge des sociétés</a:t>
            </a:r>
            <a:r>
              <a:rPr lang="fr-FR" sz="1800" b="1" baseline="0"/>
              <a:t> non financières</a:t>
            </a:r>
            <a:endParaRPr lang="fr-FR" sz="1800" b="1"/>
          </a:p>
        </c:rich>
      </c:tx>
      <c:layout>
        <c:manualLayout>
          <c:xMode val="edge"/>
          <c:yMode val="edge"/>
          <c:x val="0.13199242196595917"/>
          <c:y val="2.722244578412373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2507812389135454E-2"/>
          <c:y val="0.10252201151706396"/>
          <c:w val="0.91843154059410714"/>
          <c:h val="0.84121889805934702"/>
        </c:manualLayout>
      </c:layout>
      <c:barChart>
        <c:barDir val="col"/>
        <c:grouping val="clustered"/>
        <c:varyColors val="0"/>
        <c:ser>
          <c:idx val="1"/>
          <c:order val="1"/>
          <c:tx>
            <c:strRef>
              <c:f>Données_taux_marge!$D$7</c:f>
              <c:strCache>
                <c:ptCount val="1"/>
                <c:pt idx="0">
                  <c:v>Productivité   </c:v>
                </c:pt>
              </c:strCache>
            </c:strRef>
          </c:tx>
          <c:spPr>
            <a:solidFill>
              <a:schemeClr val="accent2"/>
            </a:solidFill>
            <a:ln>
              <a:noFill/>
            </a:ln>
            <a:effectLst/>
          </c:spPr>
          <c:invertIfNegative val="0"/>
          <c:cat>
            <c:strRef>
              <c:f>Données_taux_marge!$A$302:$A$309</c:f>
              <c:strCache>
                <c:ptCount val="8"/>
                <c:pt idx="0">
                  <c:v>2022T1</c:v>
                </c:pt>
                <c:pt idx="1">
                  <c:v>2022T2</c:v>
                </c:pt>
                <c:pt idx="2">
                  <c:v>2022T3</c:v>
                </c:pt>
                <c:pt idx="3">
                  <c:v>2022T4</c:v>
                </c:pt>
                <c:pt idx="4">
                  <c:v>2023T1</c:v>
                </c:pt>
                <c:pt idx="5">
                  <c:v>2023T2</c:v>
                </c:pt>
                <c:pt idx="6">
                  <c:v>2023T3</c:v>
                </c:pt>
                <c:pt idx="7">
                  <c:v>2023T4</c:v>
                </c:pt>
              </c:strCache>
            </c:strRef>
          </c:cat>
          <c:val>
            <c:numRef>
              <c:f>Données_taux_marge!$J$302:$J$309</c:f>
              <c:numCache>
                <c:formatCode>0.0</c:formatCode>
                <c:ptCount val="8"/>
                <c:pt idx="0" formatCode="General">
                  <c:v>0</c:v>
                </c:pt>
                <c:pt idx="1">
                  <c:v>-1.1999700000000001E-3</c:v>
                </c:pt>
                <c:pt idx="2">
                  <c:v>6.7991689999999994E-2</c:v>
                </c:pt>
                <c:pt idx="3">
                  <c:v>-0.54244490000000001</c:v>
                </c:pt>
                <c:pt idx="4">
                  <c:v>-0.45080874999999998</c:v>
                </c:pt>
                <c:pt idx="5">
                  <c:v>0.57455800000000001</c:v>
                </c:pt>
                <c:pt idx="6">
                  <c:v>8.5526999999999999E-4</c:v>
                </c:pt>
                <c:pt idx="7">
                  <c:v>-8.0337919999999993E-2</c:v>
                </c:pt>
              </c:numCache>
            </c:numRef>
          </c:val>
          <c:extLst>
            <c:ext xmlns:c16="http://schemas.microsoft.com/office/drawing/2014/chart" uri="{C3380CC4-5D6E-409C-BE32-E72D297353CC}">
              <c16:uniqueId val="{00000000-3F70-46A3-920E-10D135EE1C74}"/>
            </c:ext>
          </c:extLst>
        </c:ser>
        <c:ser>
          <c:idx val="2"/>
          <c:order val="2"/>
          <c:tx>
            <c:strRef>
              <c:f>Données_taux_marge!$E$7</c:f>
              <c:strCache>
                <c:ptCount val="1"/>
                <c:pt idx="0">
                  <c:v>Salaires réels      </c:v>
                </c:pt>
              </c:strCache>
            </c:strRef>
          </c:tx>
          <c:spPr>
            <a:solidFill>
              <a:schemeClr val="accent3"/>
            </a:solidFill>
            <a:ln>
              <a:noFill/>
            </a:ln>
            <a:effectLst/>
          </c:spPr>
          <c:invertIfNegative val="0"/>
          <c:cat>
            <c:strRef>
              <c:f>Données_taux_marge!$A$302:$A$309</c:f>
              <c:strCache>
                <c:ptCount val="8"/>
                <c:pt idx="0">
                  <c:v>2022T1</c:v>
                </c:pt>
                <c:pt idx="1">
                  <c:v>2022T2</c:v>
                </c:pt>
                <c:pt idx="2">
                  <c:v>2022T3</c:v>
                </c:pt>
                <c:pt idx="3">
                  <c:v>2022T4</c:v>
                </c:pt>
                <c:pt idx="4">
                  <c:v>2023T1</c:v>
                </c:pt>
                <c:pt idx="5">
                  <c:v>2023T2</c:v>
                </c:pt>
                <c:pt idx="6">
                  <c:v>2023T3</c:v>
                </c:pt>
                <c:pt idx="7">
                  <c:v>2023T4</c:v>
                </c:pt>
              </c:strCache>
            </c:strRef>
          </c:cat>
          <c:val>
            <c:numRef>
              <c:f>Données_taux_marge!$K$302:$K$309</c:f>
              <c:numCache>
                <c:formatCode>0.0</c:formatCode>
                <c:ptCount val="8"/>
                <c:pt idx="0" formatCode="General">
                  <c:v>0</c:v>
                </c:pt>
                <c:pt idx="1">
                  <c:v>0.43347270999999998</c:v>
                </c:pt>
                <c:pt idx="2">
                  <c:v>0.28967267000000002</c:v>
                </c:pt>
                <c:pt idx="3">
                  <c:v>0.15070708999999999</c:v>
                </c:pt>
                <c:pt idx="4">
                  <c:v>0.50231508999999996</c:v>
                </c:pt>
                <c:pt idx="5">
                  <c:v>0.30419076</c:v>
                </c:pt>
                <c:pt idx="6">
                  <c:v>0.41186066999999998</c:v>
                </c:pt>
                <c:pt idx="7">
                  <c:v>-0.23505471</c:v>
                </c:pt>
              </c:numCache>
            </c:numRef>
          </c:val>
          <c:extLst>
            <c:ext xmlns:c16="http://schemas.microsoft.com/office/drawing/2014/chart" uri="{C3380CC4-5D6E-409C-BE32-E72D297353CC}">
              <c16:uniqueId val="{00000001-3F70-46A3-920E-10D135EE1C74}"/>
            </c:ext>
          </c:extLst>
        </c:ser>
        <c:ser>
          <c:idx val="3"/>
          <c:order val="3"/>
          <c:tx>
            <c:strRef>
              <c:f>Données_taux_marge!$F$7</c:f>
              <c:strCache>
                <c:ptCount val="1"/>
                <c:pt idx="0">
                  <c:v>Cotisations sociales</c:v>
                </c:pt>
              </c:strCache>
            </c:strRef>
          </c:tx>
          <c:spPr>
            <a:solidFill>
              <a:schemeClr val="accent4"/>
            </a:solidFill>
            <a:ln>
              <a:noFill/>
            </a:ln>
            <a:effectLst/>
          </c:spPr>
          <c:invertIfNegative val="0"/>
          <c:cat>
            <c:strRef>
              <c:f>Données_taux_marge!$A$302:$A$309</c:f>
              <c:strCache>
                <c:ptCount val="8"/>
                <c:pt idx="0">
                  <c:v>2022T1</c:v>
                </c:pt>
                <c:pt idx="1">
                  <c:v>2022T2</c:v>
                </c:pt>
                <c:pt idx="2">
                  <c:v>2022T3</c:v>
                </c:pt>
                <c:pt idx="3">
                  <c:v>2022T4</c:v>
                </c:pt>
                <c:pt idx="4">
                  <c:v>2023T1</c:v>
                </c:pt>
                <c:pt idx="5">
                  <c:v>2023T2</c:v>
                </c:pt>
                <c:pt idx="6">
                  <c:v>2023T3</c:v>
                </c:pt>
                <c:pt idx="7">
                  <c:v>2023T4</c:v>
                </c:pt>
              </c:strCache>
            </c:strRef>
          </c:cat>
          <c:val>
            <c:numRef>
              <c:f>Données_taux_marge!$L$302:$L$309</c:f>
              <c:numCache>
                <c:formatCode>0.0</c:formatCode>
                <c:ptCount val="8"/>
                <c:pt idx="0" formatCode="General">
                  <c:v>0</c:v>
                </c:pt>
                <c:pt idx="1">
                  <c:v>7.0852209999999999E-2</c:v>
                </c:pt>
                <c:pt idx="2">
                  <c:v>0.30783410999999999</c:v>
                </c:pt>
                <c:pt idx="3">
                  <c:v>9.1058249999999993E-2</c:v>
                </c:pt>
                <c:pt idx="4">
                  <c:v>-7.5748960000000004E-2</c:v>
                </c:pt>
                <c:pt idx="5">
                  <c:v>-2.5228739999999999E-2</c:v>
                </c:pt>
                <c:pt idx="6">
                  <c:v>-5.5829770000000001E-2</c:v>
                </c:pt>
                <c:pt idx="7">
                  <c:v>0.12591090999999999</c:v>
                </c:pt>
              </c:numCache>
            </c:numRef>
          </c:val>
          <c:extLst>
            <c:ext xmlns:c16="http://schemas.microsoft.com/office/drawing/2014/chart" uri="{C3380CC4-5D6E-409C-BE32-E72D297353CC}">
              <c16:uniqueId val="{00000002-3F70-46A3-920E-10D135EE1C74}"/>
            </c:ext>
          </c:extLst>
        </c:ser>
        <c:ser>
          <c:idx val="4"/>
          <c:order val="4"/>
          <c:tx>
            <c:strRef>
              <c:f>Données_taux_marge!$G$7</c:f>
              <c:strCache>
                <c:ptCount val="1"/>
                <c:pt idx="0">
                  <c:v>Ratio du prix de la VA et du prix de la conso</c:v>
                </c:pt>
              </c:strCache>
            </c:strRef>
          </c:tx>
          <c:spPr>
            <a:solidFill>
              <a:schemeClr val="accent5"/>
            </a:solidFill>
            <a:ln>
              <a:noFill/>
            </a:ln>
            <a:effectLst/>
          </c:spPr>
          <c:invertIfNegative val="0"/>
          <c:cat>
            <c:strRef>
              <c:f>Données_taux_marge!$A$302:$A$309</c:f>
              <c:strCache>
                <c:ptCount val="8"/>
                <c:pt idx="0">
                  <c:v>2022T1</c:v>
                </c:pt>
                <c:pt idx="1">
                  <c:v>2022T2</c:v>
                </c:pt>
                <c:pt idx="2">
                  <c:v>2022T3</c:v>
                </c:pt>
                <c:pt idx="3">
                  <c:v>2022T4</c:v>
                </c:pt>
                <c:pt idx="4">
                  <c:v>2023T1</c:v>
                </c:pt>
                <c:pt idx="5">
                  <c:v>2023T2</c:v>
                </c:pt>
                <c:pt idx="6">
                  <c:v>2023T3</c:v>
                </c:pt>
                <c:pt idx="7">
                  <c:v>2023T4</c:v>
                </c:pt>
              </c:strCache>
            </c:strRef>
          </c:cat>
          <c:val>
            <c:numRef>
              <c:f>Données_taux_marge!$M$302:$M$309</c:f>
              <c:numCache>
                <c:formatCode>0.0</c:formatCode>
                <c:ptCount val="8"/>
                <c:pt idx="0" formatCode="General">
                  <c:v>0</c:v>
                </c:pt>
                <c:pt idx="1">
                  <c:v>0.17443205000000001</c:v>
                </c:pt>
                <c:pt idx="2">
                  <c:v>-8.0849950000000004E-2</c:v>
                </c:pt>
                <c:pt idx="3">
                  <c:v>-0.59814171999999999</c:v>
                </c:pt>
                <c:pt idx="4">
                  <c:v>0.20763324999999999</c:v>
                </c:pt>
                <c:pt idx="5">
                  <c:v>0.88390745999999998</c:v>
                </c:pt>
                <c:pt idx="6">
                  <c:v>-0.52264089000000002</c:v>
                </c:pt>
                <c:pt idx="7">
                  <c:v>0.27449433000000001</c:v>
                </c:pt>
              </c:numCache>
            </c:numRef>
          </c:val>
          <c:extLst>
            <c:ext xmlns:c16="http://schemas.microsoft.com/office/drawing/2014/chart" uri="{C3380CC4-5D6E-409C-BE32-E72D297353CC}">
              <c16:uniqueId val="{00000003-3F70-46A3-920E-10D135EE1C74}"/>
            </c:ext>
          </c:extLst>
        </c:ser>
        <c:ser>
          <c:idx val="5"/>
          <c:order val="5"/>
          <c:tx>
            <c:strRef>
              <c:f>Données_taux_marge!$H$7</c:f>
              <c:strCache>
                <c:ptCount val="1"/>
                <c:pt idx="0">
                  <c:v>Impôts nets des subventions</c:v>
                </c:pt>
              </c:strCache>
            </c:strRef>
          </c:tx>
          <c:spPr>
            <a:solidFill>
              <a:schemeClr val="accent6"/>
            </a:solidFill>
            <a:ln>
              <a:noFill/>
            </a:ln>
            <a:effectLst/>
          </c:spPr>
          <c:invertIfNegative val="0"/>
          <c:cat>
            <c:strRef>
              <c:f>Données_taux_marge!$A$302:$A$309</c:f>
              <c:strCache>
                <c:ptCount val="8"/>
                <c:pt idx="0">
                  <c:v>2022T1</c:v>
                </c:pt>
                <c:pt idx="1">
                  <c:v>2022T2</c:v>
                </c:pt>
                <c:pt idx="2">
                  <c:v>2022T3</c:v>
                </c:pt>
                <c:pt idx="3">
                  <c:v>2022T4</c:v>
                </c:pt>
                <c:pt idx="4">
                  <c:v>2023T1</c:v>
                </c:pt>
                <c:pt idx="5">
                  <c:v>2023T2</c:v>
                </c:pt>
                <c:pt idx="6">
                  <c:v>2023T3</c:v>
                </c:pt>
                <c:pt idx="7">
                  <c:v>2023T4</c:v>
                </c:pt>
              </c:strCache>
            </c:strRef>
          </c:cat>
          <c:val>
            <c:numRef>
              <c:f>Données_taux_marge!$N$302:$N$309</c:f>
              <c:numCache>
                <c:formatCode>0.0</c:formatCode>
                <c:ptCount val="8"/>
                <c:pt idx="0" formatCode="General">
                  <c:v>0</c:v>
                </c:pt>
                <c:pt idx="1">
                  <c:v>-0.40173214000000002</c:v>
                </c:pt>
                <c:pt idx="2">
                  <c:v>-8.7634580000000004E-2</c:v>
                </c:pt>
                <c:pt idx="3">
                  <c:v>2.5235750000000001E-2</c:v>
                </c:pt>
                <c:pt idx="4">
                  <c:v>0.16555979000000001</c:v>
                </c:pt>
                <c:pt idx="5">
                  <c:v>-0.13676932999999999</c:v>
                </c:pt>
                <c:pt idx="6">
                  <c:v>-9.5495659999999996E-2</c:v>
                </c:pt>
                <c:pt idx="7">
                  <c:v>-0.16106265</c:v>
                </c:pt>
              </c:numCache>
            </c:numRef>
          </c:val>
          <c:extLst>
            <c:ext xmlns:c16="http://schemas.microsoft.com/office/drawing/2014/chart" uri="{C3380CC4-5D6E-409C-BE32-E72D297353CC}">
              <c16:uniqueId val="{00000004-3F70-46A3-920E-10D135EE1C74}"/>
            </c:ext>
          </c:extLst>
        </c:ser>
        <c:dLbls>
          <c:showLegendKey val="0"/>
          <c:showVal val="0"/>
          <c:showCatName val="0"/>
          <c:showSerName val="0"/>
          <c:showPercent val="0"/>
          <c:showBubbleSize val="0"/>
        </c:dLbls>
        <c:gapWidth val="150"/>
        <c:axId val="989469903"/>
        <c:axId val="1603593615"/>
      </c:barChart>
      <c:lineChart>
        <c:grouping val="standard"/>
        <c:varyColors val="0"/>
        <c:ser>
          <c:idx val="0"/>
          <c:order val="0"/>
          <c:tx>
            <c:strRef>
              <c:f>Données_taux_marge!$B$6</c:f>
              <c:strCache>
                <c:ptCount val="1"/>
                <c:pt idx="0">
                  <c:v>Taux de marge    </c:v>
                </c:pt>
              </c:strCache>
            </c:strRef>
          </c:tx>
          <c:spPr>
            <a:ln w="38100" cap="rnd">
              <a:solidFill>
                <a:schemeClr val="tx1"/>
              </a:solidFill>
              <a:round/>
            </a:ln>
            <a:effectLst/>
          </c:spPr>
          <c:marker>
            <c:symbol val="circle"/>
            <c:size val="8"/>
            <c:spPr>
              <a:solidFill>
                <a:schemeClr val="accent1"/>
              </a:solidFill>
              <a:ln w="9525" cap="rnd">
                <a:solidFill>
                  <a:schemeClr val="tx1"/>
                </a:solidFill>
              </a:ln>
              <a:effectLst/>
            </c:spPr>
          </c:marker>
          <c:dLbls>
            <c:dLbl>
              <c:idx val="1"/>
              <c:layout>
                <c:manualLayout>
                  <c:x val="-4.5009560907086049E-2"/>
                  <c:y val="-1.4621765838916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70-46A3-920E-10D135EE1C74}"/>
                </c:ext>
              </c:extLst>
            </c:dLbl>
            <c:dLbl>
              <c:idx val="3"/>
              <c:layout>
                <c:manualLayout>
                  <c:x val="0"/>
                  <c:y val="1.2532942147642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70-46A3-920E-10D135EE1C74}"/>
                </c:ext>
              </c:extLst>
            </c:dLbl>
            <c:dLbl>
              <c:idx val="5"/>
              <c:layout>
                <c:manualLayout>
                  <c:x val="-4.0917782642805475E-2"/>
                  <c:y val="-2.2977060604012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70-46A3-920E-10D135EE1C7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Données_taux_marge!$A$302:$A$308</c:f>
              <c:strCache>
                <c:ptCount val="7"/>
                <c:pt idx="0">
                  <c:v>2022T1</c:v>
                </c:pt>
                <c:pt idx="1">
                  <c:v>2022T2</c:v>
                </c:pt>
                <c:pt idx="2">
                  <c:v>2022T3</c:v>
                </c:pt>
                <c:pt idx="3">
                  <c:v>2022T4</c:v>
                </c:pt>
                <c:pt idx="4">
                  <c:v>2023T1</c:v>
                </c:pt>
                <c:pt idx="5">
                  <c:v>2023T2</c:v>
                </c:pt>
                <c:pt idx="6">
                  <c:v>2023T3</c:v>
                </c:pt>
              </c:strCache>
            </c:strRef>
          </c:cat>
          <c:val>
            <c:numRef>
              <c:f>Données_taux_marge!$B$302:$B$309</c:f>
              <c:numCache>
                <c:formatCode>0.0</c:formatCode>
                <c:ptCount val="8"/>
                <c:pt idx="0">
                  <c:v>31.477710609999999</c:v>
                </c:pt>
                <c:pt idx="1">
                  <c:v>31.753535469999999</c:v>
                </c:pt>
                <c:pt idx="2">
                  <c:v>32.250549409999998</c:v>
                </c:pt>
                <c:pt idx="3">
                  <c:v>31.376963870000001</c:v>
                </c:pt>
                <c:pt idx="4">
                  <c:v>31.725914289999999</c:v>
                </c:pt>
                <c:pt idx="5">
                  <c:v>33.32657244</c:v>
                </c:pt>
                <c:pt idx="6">
                  <c:v>33.065322070000001</c:v>
                </c:pt>
                <c:pt idx="7">
                  <c:v>32.989272020000001</c:v>
                </c:pt>
              </c:numCache>
            </c:numRef>
          </c:val>
          <c:smooth val="0"/>
          <c:extLst>
            <c:ext xmlns:c16="http://schemas.microsoft.com/office/drawing/2014/chart" uri="{C3380CC4-5D6E-409C-BE32-E72D297353CC}">
              <c16:uniqueId val="{00000008-3F70-46A3-920E-10D135EE1C74}"/>
            </c:ext>
          </c:extLst>
        </c:ser>
        <c:dLbls>
          <c:showLegendKey val="0"/>
          <c:showVal val="0"/>
          <c:showCatName val="0"/>
          <c:showSerName val="0"/>
          <c:showPercent val="0"/>
          <c:showBubbleSize val="0"/>
        </c:dLbls>
        <c:marker val="1"/>
        <c:smooth val="0"/>
        <c:axId val="981497231"/>
        <c:axId val="1420911551"/>
      </c:lineChart>
      <c:catAx>
        <c:axId val="9894699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603593615"/>
        <c:crosses val="autoZero"/>
        <c:auto val="1"/>
        <c:lblAlgn val="ctr"/>
        <c:lblOffset val="100"/>
        <c:noMultiLvlLbl val="0"/>
      </c:catAx>
      <c:valAx>
        <c:axId val="1603593615"/>
        <c:scaling>
          <c:orientation val="minMax"/>
          <c:max val="0.8"/>
          <c:min val="-0.60000000000000009"/>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989469903"/>
        <c:crosses val="autoZero"/>
        <c:crossBetween val="between"/>
      </c:valAx>
      <c:valAx>
        <c:axId val="1420911551"/>
        <c:scaling>
          <c:orientation val="minMax"/>
          <c:min val="31"/>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1497231"/>
        <c:crosses val="max"/>
        <c:crossBetween val="between"/>
      </c:valAx>
      <c:catAx>
        <c:axId val="981497231"/>
        <c:scaling>
          <c:orientation val="minMax"/>
        </c:scaling>
        <c:delete val="1"/>
        <c:axPos val="t"/>
        <c:numFmt formatCode="General" sourceLinked="1"/>
        <c:majorTickMark val="out"/>
        <c:minorTickMark val="none"/>
        <c:tickLblPos val="nextTo"/>
        <c:crossAx val="1420911551"/>
        <c:crosses val="max"/>
        <c:auto val="1"/>
        <c:lblAlgn val="ctr"/>
        <c:lblOffset val="100"/>
        <c:noMultiLvlLbl val="0"/>
      </c:catAx>
      <c:spPr>
        <a:noFill/>
        <a:ln>
          <a:noFill/>
        </a:ln>
        <a:effectLst/>
      </c:spPr>
    </c:plotArea>
    <c:legend>
      <c:legendPos val="b"/>
      <c:layout>
        <c:manualLayout>
          <c:xMode val="edge"/>
          <c:yMode val="edge"/>
          <c:x val="0.13059869970539326"/>
          <c:y val="0.89060783698356838"/>
          <c:w val="0.80024171426630186"/>
          <c:h val="9.683204919081217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Répartition</a:t>
            </a:r>
            <a:r>
              <a:rPr lang="fr-FR" sz="1800" b="1" baseline="0"/>
              <a:t> du revenu national</a:t>
            </a:r>
            <a:endParaRPr lang="fr-FR" sz="1800" b="1"/>
          </a:p>
        </c:rich>
      </c:tx>
      <c:overlay val="0"/>
      <c:spPr>
        <a:noFill/>
        <a:ln w="25400">
          <a:noFill/>
        </a:ln>
      </c:spPr>
    </c:title>
    <c:autoTitleDeleted val="0"/>
    <c:plotArea>
      <c:layout>
        <c:manualLayout>
          <c:layoutTarget val="inner"/>
          <c:xMode val="edge"/>
          <c:yMode val="edge"/>
          <c:x val="5.4715162509787196E-2"/>
          <c:y val="7.7862697122583049E-2"/>
          <c:w val="0.93022470855092987"/>
          <c:h val="0.7893426112070393"/>
        </c:manualLayout>
      </c:layout>
      <c:lineChart>
        <c:grouping val="standard"/>
        <c:varyColors val="0"/>
        <c:ser>
          <c:idx val="0"/>
          <c:order val="0"/>
          <c:tx>
            <c:strRef>
              <c:f>Données_revenu_national!$A$26</c:f>
              <c:strCache>
                <c:ptCount val="1"/>
                <c:pt idx="0">
                  <c:v>Salaires nets</c:v>
                </c:pt>
              </c:strCache>
            </c:strRef>
          </c:tx>
          <c:spPr>
            <a:ln w="38100" cap="rnd">
              <a:solidFill>
                <a:schemeClr val="accent1"/>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Données_revenu_national!$L$26:$BW$26</c:f>
              <c:numCache>
                <c:formatCode>0.0%</c:formatCode>
                <c:ptCount val="64"/>
                <c:pt idx="0">
                  <c:v>0.3413138122573865</c:v>
                </c:pt>
                <c:pt idx="1">
                  <c:v>0.33600928273668829</c:v>
                </c:pt>
                <c:pt idx="2">
                  <c:v>0.34161527655420365</c:v>
                </c:pt>
                <c:pt idx="3">
                  <c:v>0.34174724037263354</c:v>
                </c:pt>
                <c:pt idx="4">
                  <c:v>0.34546143314559852</c:v>
                </c:pt>
                <c:pt idx="5">
                  <c:v>0.34596434015100491</c:v>
                </c:pt>
                <c:pt idx="6">
                  <c:v>0.34365142525457071</c:v>
                </c:pt>
                <c:pt idx="7">
                  <c:v>0.34209939204640522</c:v>
                </c:pt>
                <c:pt idx="8">
                  <c:v>0.33886554221513288</c:v>
                </c:pt>
                <c:pt idx="9">
                  <c:v>0.34921776177271618</c:v>
                </c:pt>
                <c:pt idx="10">
                  <c:v>0.34669710167554052</c:v>
                </c:pt>
                <c:pt idx="11">
                  <c:v>0.35378122762726555</c:v>
                </c:pt>
                <c:pt idx="12">
                  <c:v>0.35827245269009228</c:v>
                </c:pt>
                <c:pt idx="13">
                  <c:v>0.35641516670141493</c:v>
                </c:pt>
                <c:pt idx="14">
                  <c:v>0.3590757849578598</c:v>
                </c:pt>
                <c:pt idx="15">
                  <c:v>0.36690853211168178</c:v>
                </c:pt>
                <c:pt idx="16">
                  <c:v>0.37736250589301745</c:v>
                </c:pt>
                <c:pt idx="17">
                  <c:v>0.37432763904221</c:v>
                </c:pt>
                <c:pt idx="18">
                  <c:v>0.37418583055805466</c:v>
                </c:pt>
                <c:pt idx="19">
                  <c:v>0.37223247459390912</c:v>
                </c:pt>
                <c:pt idx="20">
                  <c:v>0.36097201524898609</c:v>
                </c:pt>
                <c:pt idx="21">
                  <c:v>0.3628180533432232</c:v>
                </c:pt>
                <c:pt idx="22">
                  <c:v>0.36811218945946012</c:v>
                </c:pt>
                <c:pt idx="23">
                  <c:v>0.36416453079385419</c:v>
                </c:pt>
                <c:pt idx="24">
                  <c:v>0.35734351502523726</c:v>
                </c:pt>
                <c:pt idx="25">
                  <c:v>0.34693822584619916</c:v>
                </c:pt>
                <c:pt idx="26">
                  <c:v>0.33906866147186521</c:v>
                </c:pt>
                <c:pt idx="27">
                  <c:v>0.32870966535467688</c:v>
                </c:pt>
                <c:pt idx="28">
                  <c:v>0.32176824733813753</c:v>
                </c:pt>
                <c:pt idx="29">
                  <c:v>0.31405517697876284</c:v>
                </c:pt>
                <c:pt idx="30">
                  <c:v>0.30725005436074293</c:v>
                </c:pt>
                <c:pt idx="31">
                  <c:v>0.31152384738219074</c:v>
                </c:pt>
                <c:pt idx="32">
                  <c:v>0.31699317754327805</c:v>
                </c:pt>
                <c:pt idx="33">
                  <c:v>0.31377042664264881</c:v>
                </c:pt>
                <c:pt idx="34">
                  <c:v>0.31418183167470548</c:v>
                </c:pt>
                <c:pt idx="35">
                  <c:v>0.31088246348624743</c:v>
                </c:pt>
                <c:pt idx="36">
                  <c:v>0.31198720773980143</c:v>
                </c:pt>
                <c:pt idx="37">
                  <c:v>0.30979741875533084</c:v>
                </c:pt>
                <c:pt idx="38">
                  <c:v>0.31053988739381905</c:v>
                </c:pt>
                <c:pt idx="39">
                  <c:v>0.32238244441726011</c:v>
                </c:pt>
                <c:pt idx="40">
                  <c:v>0.32417144357355748</c:v>
                </c:pt>
                <c:pt idx="41">
                  <c:v>0.32827633400574296</c:v>
                </c:pt>
                <c:pt idx="42">
                  <c:v>0.33009778865471084</c:v>
                </c:pt>
                <c:pt idx="43">
                  <c:v>0.33516278573755787</c:v>
                </c:pt>
                <c:pt idx="44">
                  <c:v>0.33334480024778368</c:v>
                </c:pt>
                <c:pt idx="45">
                  <c:v>0.33058718840717322</c:v>
                </c:pt>
                <c:pt idx="46">
                  <c:v>0.32982038767785732</c:v>
                </c:pt>
                <c:pt idx="47">
                  <c:v>0.32759769282229972</c:v>
                </c:pt>
                <c:pt idx="48">
                  <c:v>0.32522941053637938</c:v>
                </c:pt>
                <c:pt idx="49">
                  <c:v>0.32695862749157772</c:v>
                </c:pt>
                <c:pt idx="50">
                  <c:v>0.33674667786406476</c:v>
                </c:pt>
                <c:pt idx="51">
                  <c:v>0.33656787604358351</c:v>
                </c:pt>
                <c:pt idx="52">
                  <c:v>0.33346482402914523</c:v>
                </c:pt>
                <c:pt idx="53">
                  <c:v>0.33640706204134851</c:v>
                </c:pt>
                <c:pt idx="54">
                  <c:v>0.33497479971836297</c:v>
                </c:pt>
                <c:pt idx="55">
                  <c:v>0.33325107319934943</c:v>
                </c:pt>
                <c:pt idx="56">
                  <c:v>0.33031087515306423</c:v>
                </c:pt>
                <c:pt idx="57">
                  <c:v>0.33199956045648071</c:v>
                </c:pt>
                <c:pt idx="58">
                  <c:v>0.33224464922361241</c:v>
                </c:pt>
                <c:pt idx="59">
                  <c:v>0.33801957026046298</c:v>
                </c:pt>
                <c:pt idx="60">
                  <c:v>0.34009248371283995</c:v>
                </c:pt>
                <c:pt idx="61">
                  <c:v>0.34719070094155741</c:v>
                </c:pt>
                <c:pt idx="62">
                  <c:v>0.34116510721647159</c:v>
                </c:pt>
                <c:pt idx="63">
                  <c:v>0.34721760480673136</c:v>
                </c:pt>
              </c:numCache>
            </c:numRef>
          </c:val>
          <c:smooth val="0"/>
          <c:extLst>
            <c:ext xmlns:c16="http://schemas.microsoft.com/office/drawing/2014/chart" uri="{C3380CC4-5D6E-409C-BE32-E72D297353CC}">
              <c16:uniqueId val="{00000000-4989-4915-AF95-B0D2B30FC453}"/>
            </c:ext>
          </c:extLst>
        </c:ser>
        <c:ser>
          <c:idx val="1"/>
          <c:order val="1"/>
          <c:tx>
            <c:strRef>
              <c:f>Données_revenu_national!$A$27</c:f>
              <c:strCache>
                <c:ptCount val="1"/>
                <c:pt idx="0">
                  <c:v>Revenus mixtes nets</c:v>
                </c:pt>
              </c:strCache>
            </c:strRef>
          </c:tx>
          <c:spPr>
            <a:ln w="38100">
              <a:solidFill>
                <a:srgbClr val="FF0000"/>
              </a:solidFill>
              <a:prstDash val="solid"/>
            </a:ln>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Données_revenu_national!$L$27:$BW$27</c:f>
              <c:numCache>
                <c:formatCode>0.0%</c:formatCode>
                <c:ptCount val="64"/>
                <c:pt idx="0">
                  <c:v>0.19961205674265872</c:v>
                </c:pt>
                <c:pt idx="1">
                  <c:v>0.20177704241694958</c:v>
                </c:pt>
                <c:pt idx="2">
                  <c:v>0.18827630816606744</c:v>
                </c:pt>
                <c:pt idx="3">
                  <c:v>0.19172835453136636</c:v>
                </c:pt>
                <c:pt idx="4">
                  <c:v>0.17826058936057509</c:v>
                </c:pt>
                <c:pt idx="5">
                  <c:v>0.16767076672220058</c:v>
                </c:pt>
                <c:pt idx="6">
                  <c:v>0.16374209103874307</c:v>
                </c:pt>
                <c:pt idx="7">
                  <c:v>0.16174063394985536</c:v>
                </c:pt>
                <c:pt idx="8">
                  <c:v>0.16073484293959595</c:v>
                </c:pt>
                <c:pt idx="9">
                  <c:v>0.15396928731237197</c:v>
                </c:pt>
                <c:pt idx="10">
                  <c:v>0.14167532521134923</c:v>
                </c:pt>
                <c:pt idx="11">
                  <c:v>0.13764327569301865</c:v>
                </c:pt>
                <c:pt idx="12">
                  <c:v>0.13062153656651879</c:v>
                </c:pt>
                <c:pt idx="13">
                  <c:v>0.13243579942806991</c:v>
                </c:pt>
                <c:pt idx="14">
                  <c:v>0.12612472624295551</c:v>
                </c:pt>
                <c:pt idx="15">
                  <c:v>0.11645696008257317</c:v>
                </c:pt>
                <c:pt idx="16">
                  <c:v>0.10952298779947341</c:v>
                </c:pt>
                <c:pt idx="17">
                  <c:v>0.10160692880692349</c:v>
                </c:pt>
                <c:pt idx="18">
                  <c:v>9.7692770070131704E-2</c:v>
                </c:pt>
                <c:pt idx="19">
                  <c:v>9.9150385942228345E-2</c:v>
                </c:pt>
                <c:pt idx="20">
                  <c:v>9.4484460442402898E-2</c:v>
                </c:pt>
                <c:pt idx="21">
                  <c:v>9.1640585603252986E-2</c:v>
                </c:pt>
                <c:pt idx="22">
                  <c:v>8.4823461442275164E-2</c:v>
                </c:pt>
                <c:pt idx="23">
                  <c:v>8.4714515741474691E-2</c:v>
                </c:pt>
                <c:pt idx="24">
                  <c:v>8.3068137281295445E-2</c:v>
                </c:pt>
                <c:pt idx="25">
                  <c:v>7.6969133159259157E-2</c:v>
                </c:pt>
                <c:pt idx="26">
                  <c:v>7.5336487542995226E-2</c:v>
                </c:pt>
                <c:pt idx="27">
                  <c:v>7.2699516196027186E-2</c:v>
                </c:pt>
                <c:pt idx="28">
                  <c:v>6.8626877034146744E-2</c:v>
                </c:pt>
                <c:pt idx="29">
                  <c:v>6.5052498674033718E-2</c:v>
                </c:pt>
                <c:pt idx="30">
                  <c:v>6.7987034330705479E-2</c:v>
                </c:pt>
                <c:pt idx="31">
                  <c:v>6.7659144230026502E-2</c:v>
                </c:pt>
                <c:pt idx="32">
                  <c:v>6.4089073763642895E-2</c:v>
                </c:pt>
                <c:pt idx="33">
                  <c:v>6.339990971886425E-2</c:v>
                </c:pt>
                <c:pt idx="34">
                  <c:v>5.9614571659660061E-2</c:v>
                </c:pt>
                <c:pt idx="35">
                  <c:v>5.9765977168307796E-2</c:v>
                </c:pt>
                <c:pt idx="36">
                  <c:v>5.8187992984611532E-2</c:v>
                </c:pt>
                <c:pt idx="37">
                  <c:v>5.7487222988919999E-2</c:v>
                </c:pt>
                <c:pt idx="38">
                  <c:v>5.547080751983937E-2</c:v>
                </c:pt>
                <c:pt idx="39">
                  <c:v>5.95491217035716E-2</c:v>
                </c:pt>
                <c:pt idx="40">
                  <c:v>6.01108763638427E-2</c:v>
                </c:pt>
                <c:pt idx="41">
                  <c:v>6.0347246250535273E-2</c:v>
                </c:pt>
                <c:pt idx="42">
                  <c:v>6.0786707963509247E-2</c:v>
                </c:pt>
                <c:pt idx="43">
                  <c:v>6.115802249878572E-2</c:v>
                </c:pt>
                <c:pt idx="44">
                  <c:v>5.9016932414456713E-2</c:v>
                </c:pt>
                <c:pt idx="45">
                  <c:v>5.8129306630821796E-2</c:v>
                </c:pt>
                <c:pt idx="46">
                  <c:v>5.5324296174859372E-2</c:v>
                </c:pt>
                <c:pt idx="47">
                  <c:v>5.4130473797656072E-2</c:v>
                </c:pt>
                <c:pt idx="48">
                  <c:v>5.3638809403142779E-2</c:v>
                </c:pt>
                <c:pt idx="49">
                  <c:v>5.2169825764078817E-2</c:v>
                </c:pt>
                <c:pt idx="50">
                  <c:v>4.7569997282258164E-2</c:v>
                </c:pt>
                <c:pt idx="51">
                  <c:v>4.679129775321389E-2</c:v>
                </c:pt>
                <c:pt idx="52">
                  <c:v>4.5559645823655744E-2</c:v>
                </c:pt>
                <c:pt idx="53">
                  <c:v>4.4926820137962092E-2</c:v>
                </c:pt>
                <c:pt idx="54">
                  <c:v>4.2086242957009287E-2</c:v>
                </c:pt>
                <c:pt idx="55">
                  <c:v>4.1792943351488199E-2</c:v>
                </c:pt>
                <c:pt idx="56">
                  <c:v>4.0829555985989481E-2</c:v>
                </c:pt>
                <c:pt idx="57">
                  <c:v>4.0347015580072115E-2</c:v>
                </c:pt>
                <c:pt idx="58">
                  <c:v>4.0059719953226658E-2</c:v>
                </c:pt>
                <c:pt idx="59">
                  <c:v>4.0741060212372719E-2</c:v>
                </c:pt>
                <c:pt idx="60">
                  <c:v>4.001266017222533E-2</c:v>
                </c:pt>
                <c:pt idx="61">
                  <c:v>4.5117140900248077E-2</c:v>
                </c:pt>
                <c:pt idx="62">
                  <c:v>4.2067493913400811E-2</c:v>
                </c:pt>
                <c:pt idx="63">
                  <c:v>3.7772688471208272E-2</c:v>
                </c:pt>
              </c:numCache>
            </c:numRef>
          </c:val>
          <c:smooth val="0"/>
          <c:extLst>
            <c:ext xmlns:c16="http://schemas.microsoft.com/office/drawing/2014/chart" uri="{C3380CC4-5D6E-409C-BE32-E72D297353CC}">
              <c16:uniqueId val="{00000001-4989-4915-AF95-B0D2B30FC453}"/>
            </c:ext>
          </c:extLst>
        </c:ser>
        <c:ser>
          <c:idx val="2"/>
          <c:order val="2"/>
          <c:tx>
            <c:strRef>
              <c:f>Données_revenu_national!$A$28</c:f>
              <c:strCache>
                <c:ptCount val="1"/>
                <c:pt idx="0">
                  <c:v>Revenus du patrimoine</c:v>
                </c:pt>
              </c:strCache>
            </c:strRef>
          </c:tx>
          <c:spPr>
            <a:ln w="38100" cap="rnd">
              <a:solidFill>
                <a:schemeClr val="accent3"/>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Données_revenu_national!$L$28:$BW$28</c:f>
              <c:numCache>
                <c:formatCode>0.0%</c:formatCode>
                <c:ptCount val="64"/>
                <c:pt idx="0">
                  <c:v>4.7094119132894387E-2</c:v>
                </c:pt>
                <c:pt idx="1">
                  <c:v>4.9858180411706567E-2</c:v>
                </c:pt>
                <c:pt idx="2">
                  <c:v>5.2398072969991348E-2</c:v>
                </c:pt>
                <c:pt idx="3">
                  <c:v>5.6191555381405744E-2</c:v>
                </c:pt>
                <c:pt idx="4">
                  <c:v>5.7038798706657394E-2</c:v>
                </c:pt>
                <c:pt idx="5">
                  <c:v>5.7166353550033674E-2</c:v>
                </c:pt>
                <c:pt idx="6">
                  <c:v>6.003062465363411E-2</c:v>
                </c:pt>
                <c:pt idx="7">
                  <c:v>6.2455288614268349E-2</c:v>
                </c:pt>
                <c:pt idx="8">
                  <c:v>6.7285499866047746E-2</c:v>
                </c:pt>
                <c:pt idx="9">
                  <c:v>7.14902287176402E-2</c:v>
                </c:pt>
                <c:pt idx="10">
                  <c:v>7.3516876535433637E-2</c:v>
                </c:pt>
                <c:pt idx="11">
                  <c:v>7.5181206622449662E-2</c:v>
                </c:pt>
                <c:pt idx="12">
                  <c:v>7.4831747822470762E-2</c:v>
                </c:pt>
                <c:pt idx="13">
                  <c:v>7.3556854538762304E-2</c:v>
                </c:pt>
                <c:pt idx="14">
                  <c:v>7.3067373790261292E-2</c:v>
                </c:pt>
                <c:pt idx="15">
                  <c:v>7.8106074173353593E-2</c:v>
                </c:pt>
                <c:pt idx="16">
                  <c:v>7.5476440561773175E-2</c:v>
                </c:pt>
                <c:pt idx="17">
                  <c:v>7.2644598789768783E-2</c:v>
                </c:pt>
                <c:pt idx="18">
                  <c:v>7.2076026853123309E-2</c:v>
                </c:pt>
                <c:pt idx="19">
                  <c:v>7.4606237062550318E-2</c:v>
                </c:pt>
                <c:pt idx="20">
                  <c:v>7.7228695543178655E-2</c:v>
                </c:pt>
                <c:pt idx="21">
                  <c:v>7.5124357534247788E-2</c:v>
                </c:pt>
                <c:pt idx="22">
                  <c:v>8.4599628880085154E-2</c:v>
                </c:pt>
                <c:pt idx="23">
                  <c:v>8.2628759987737138E-2</c:v>
                </c:pt>
                <c:pt idx="24">
                  <c:v>8.7206510456122613E-2</c:v>
                </c:pt>
                <c:pt idx="25">
                  <c:v>9.1881238372309909E-2</c:v>
                </c:pt>
                <c:pt idx="26">
                  <c:v>9.4288109403986076E-2</c:v>
                </c:pt>
                <c:pt idx="27">
                  <c:v>9.3271402065547973E-2</c:v>
                </c:pt>
                <c:pt idx="28">
                  <c:v>0.10187397183235021</c:v>
                </c:pt>
                <c:pt idx="29">
                  <c:v>0.10041991746806754</c:v>
                </c:pt>
                <c:pt idx="30">
                  <c:v>0.10580370462142166</c:v>
                </c:pt>
                <c:pt idx="31">
                  <c:v>0.10935819118470649</c:v>
                </c:pt>
                <c:pt idx="32">
                  <c:v>0.11102432492747157</c:v>
                </c:pt>
                <c:pt idx="33">
                  <c:v>0.11777018808331861</c:v>
                </c:pt>
                <c:pt idx="34">
                  <c:v>0.12056131696041071</c:v>
                </c:pt>
                <c:pt idx="35">
                  <c:v>0.11752160642091329</c:v>
                </c:pt>
                <c:pt idx="36">
                  <c:v>0.11742471394523109</c:v>
                </c:pt>
                <c:pt idx="37">
                  <c:v>0.11902627947221063</c:v>
                </c:pt>
                <c:pt idx="38">
                  <c:v>0.11905893129132111</c:v>
                </c:pt>
                <c:pt idx="39">
                  <c:v>0.11822913463659687</c:v>
                </c:pt>
                <c:pt idx="40">
                  <c:v>0.11268550614690115</c:v>
                </c:pt>
                <c:pt idx="41">
                  <c:v>0.11658877774906776</c:v>
                </c:pt>
                <c:pt idx="42">
                  <c:v>0.11952545373531183</c:v>
                </c:pt>
                <c:pt idx="43">
                  <c:v>0.1157506364236278</c:v>
                </c:pt>
                <c:pt idx="44">
                  <c:v>0.11508221961950564</c:v>
                </c:pt>
                <c:pt idx="45">
                  <c:v>0.11697871096224324</c:v>
                </c:pt>
                <c:pt idx="46">
                  <c:v>0.11769110211777808</c:v>
                </c:pt>
                <c:pt idx="47">
                  <c:v>0.12338039283146202</c:v>
                </c:pt>
                <c:pt idx="48">
                  <c:v>0.12662371018648103</c:v>
                </c:pt>
                <c:pt idx="49">
                  <c:v>0.12984948072385719</c:v>
                </c:pt>
                <c:pt idx="50">
                  <c:v>0.1261486882523809</c:v>
                </c:pt>
                <c:pt idx="51">
                  <c:v>0.12563991619659634</c:v>
                </c:pt>
                <c:pt idx="52">
                  <c:v>0.12498487945387167</c:v>
                </c:pt>
                <c:pt idx="53">
                  <c:v>0.12520553636427309</c:v>
                </c:pt>
                <c:pt idx="54">
                  <c:v>0.11832623772647269</c:v>
                </c:pt>
                <c:pt idx="55">
                  <c:v>0.11804910713512549</c:v>
                </c:pt>
                <c:pt idx="56">
                  <c:v>0.1166208780119839</c:v>
                </c:pt>
                <c:pt idx="57">
                  <c:v>0.11522478040728049</c:v>
                </c:pt>
                <c:pt idx="58">
                  <c:v>0.11283944510223864</c:v>
                </c:pt>
                <c:pt idx="59">
                  <c:v>0.11576633873328523</c:v>
                </c:pt>
                <c:pt idx="60">
                  <c:v>0.11392541157784278</c:v>
                </c:pt>
                <c:pt idx="61">
                  <c:v>0.1197830942646084</c:v>
                </c:pt>
                <c:pt idx="62">
                  <c:v>0.11661917681179318</c:v>
                </c:pt>
                <c:pt idx="63">
                  <c:v>0.11737273260389595</c:v>
                </c:pt>
              </c:numCache>
            </c:numRef>
          </c:val>
          <c:smooth val="0"/>
          <c:extLst>
            <c:ext xmlns:c16="http://schemas.microsoft.com/office/drawing/2014/chart" uri="{C3380CC4-5D6E-409C-BE32-E72D297353CC}">
              <c16:uniqueId val="{00000002-4989-4915-AF95-B0D2B30FC453}"/>
            </c:ext>
          </c:extLst>
        </c:ser>
        <c:ser>
          <c:idx val="3"/>
          <c:order val="3"/>
          <c:tx>
            <c:strRef>
              <c:f>Données_revenu_national!$A$29</c:f>
              <c:strCache>
                <c:ptCount val="1"/>
                <c:pt idx="0">
                  <c:v>Impôts ménages</c:v>
                </c:pt>
              </c:strCache>
            </c:strRef>
          </c:tx>
          <c:spPr>
            <a:ln w="38100" cap="rnd">
              <a:solidFill>
                <a:schemeClr val="accent4"/>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Données_revenu_national!$L$29:$BW$29</c:f>
              <c:numCache>
                <c:formatCode>0.0%</c:formatCode>
                <c:ptCount val="64"/>
                <c:pt idx="0">
                  <c:v>-3.5453438468815594E-2</c:v>
                </c:pt>
                <c:pt idx="1">
                  <c:v>-3.2990244531350722E-2</c:v>
                </c:pt>
                <c:pt idx="2">
                  <c:v>-3.3496829289586257E-2</c:v>
                </c:pt>
                <c:pt idx="3">
                  <c:v>-3.2441286214041888E-2</c:v>
                </c:pt>
                <c:pt idx="4">
                  <c:v>-3.312107717772144E-2</c:v>
                </c:pt>
                <c:pt idx="5">
                  <c:v>-3.7609443125022152E-2</c:v>
                </c:pt>
                <c:pt idx="6">
                  <c:v>-3.9305140791986111E-2</c:v>
                </c:pt>
                <c:pt idx="7">
                  <c:v>-4.0103839540991393E-2</c:v>
                </c:pt>
                <c:pt idx="8">
                  <c:v>-3.7911286625289059E-2</c:v>
                </c:pt>
                <c:pt idx="9">
                  <c:v>-4.2994260427439514E-2</c:v>
                </c:pt>
                <c:pt idx="10">
                  <c:v>-4.3300798739531229E-2</c:v>
                </c:pt>
                <c:pt idx="11">
                  <c:v>-4.1395521484639625E-2</c:v>
                </c:pt>
                <c:pt idx="12">
                  <c:v>-3.915307674486538E-2</c:v>
                </c:pt>
                <c:pt idx="13">
                  <c:v>-4.0019021438370807E-2</c:v>
                </c:pt>
                <c:pt idx="14">
                  <c:v>-3.8858017914548397E-2</c:v>
                </c:pt>
                <c:pt idx="15">
                  <c:v>-3.9955940434857125E-2</c:v>
                </c:pt>
                <c:pt idx="16">
                  <c:v>-4.2003673046611893E-2</c:v>
                </c:pt>
                <c:pt idx="17">
                  <c:v>-4.7303485504397509E-2</c:v>
                </c:pt>
                <c:pt idx="18">
                  <c:v>-4.8787689863261624E-2</c:v>
                </c:pt>
                <c:pt idx="19">
                  <c:v>-4.8217529443052652E-2</c:v>
                </c:pt>
                <c:pt idx="20">
                  <c:v>-4.9987149019463849E-2</c:v>
                </c:pt>
                <c:pt idx="21">
                  <c:v>-5.2597255907483154E-2</c:v>
                </c:pt>
                <c:pt idx="22">
                  <c:v>-5.3718630626334432E-2</c:v>
                </c:pt>
                <c:pt idx="23">
                  <c:v>-5.5019381664820788E-2</c:v>
                </c:pt>
                <c:pt idx="24">
                  <c:v>-5.8461564467840281E-2</c:v>
                </c:pt>
                <c:pt idx="25">
                  <c:v>-6.1175854819309823E-2</c:v>
                </c:pt>
                <c:pt idx="26">
                  <c:v>-5.904895680631321E-2</c:v>
                </c:pt>
                <c:pt idx="27">
                  <c:v>-5.6915389910137254E-2</c:v>
                </c:pt>
                <c:pt idx="28">
                  <c:v>-5.663165636059745E-2</c:v>
                </c:pt>
                <c:pt idx="29">
                  <c:v>-5.1976460734234946E-2</c:v>
                </c:pt>
                <c:pt idx="30">
                  <c:v>-5.1376110602620435E-2</c:v>
                </c:pt>
                <c:pt idx="31">
                  <c:v>-5.5088908238626881E-2</c:v>
                </c:pt>
                <c:pt idx="32">
                  <c:v>-5.9268239247142432E-2</c:v>
                </c:pt>
                <c:pt idx="33">
                  <c:v>-6.1487149580271287E-2</c:v>
                </c:pt>
                <c:pt idx="34">
                  <c:v>-6.2697503643179955E-2</c:v>
                </c:pt>
                <c:pt idx="35">
                  <c:v>-6.381982896150129E-2</c:v>
                </c:pt>
                <c:pt idx="36">
                  <c:v>-6.3060923188922036E-2</c:v>
                </c:pt>
                <c:pt idx="37">
                  <c:v>-6.5372340327376793E-2</c:v>
                </c:pt>
                <c:pt idx="38">
                  <c:v>-6.8696899823430468E-2</c:v>
                </c:pt>
                <c:pt idx="39">
                  <c:v>-8.9215450983752831E-2</c:v>
                </c:pt>
                <c:pt idx="40">
                  <c:v>-9.1286767021656529E-2</c:v>
                </c:pt>
                <c:pt idx="41">
                  <c:v>-9.0656994135446534E-2</c:v>
                </c:pt>
                <c:pt idx="42">
                  <c:v>-9.0564214394311518E-2</c:v>
                </c:pt>
                <c:pt idx="43">
                  <c:v>-8.7819914077512898E-2</c:v>
                </c:pt>
                <c:pt idx="44">
                  <c:v>-8.8344180420104335E-2</c:v>
                </c:pt>
                <c:pt idx="45">
                  <c:v>-8.7081464879092907E-2</c:v>
                </c:pt>
                <c:pt idx="46">
                  <c:v>-8.8625533816060864E-2</c:v>
                </c:pt>
                <c:pt idx="47">
                  <c:v>-8.781683520549334E-2</c:v>
                </c:pt>
                <c:pt idx="48">
                  <c:v>-8.620811849825312E-2</c:v>
                </c:pt>
                <c:pt idx="49">
                  <c:v>-8.8771831938498566E-2</c:v>
                </c:pt>
                <c:pt idx="50">
                  <c:v>-8.8313134058325082E-2</c:v>
                </c:pt>
                <c:pt idx="51">
                  <c:v>-8.7779002813314466E-2</c:v>
                </c:pt>
                <c:pt idx="52">
                  <c:v>-8.9448112722014098E-2</c:v>
                </c:pt>
                <c:pt idx="53">
                  <c:v>-9.6613338248086503E-2</c:v>
                </c:pt>
                <c:pt idx="54">
                  <c:v>-0.10010718351417945</c:v>
                </c:pt>
                <c:pt idx="55">
                  <c:v>-0.10038725253498926</c:v>
                </c:pt>
                <c:pt idx="56">
                  <c:v>-9.9684460647817677E-2</c:v>
                </c:pt>
                <c:pt idx="57">
                  <c:v>-9.9016801125804341E-2</c:v>
                </c:pt>
                <c:pt idx="58">
                  <c:v>-9.8319297655650867E-2</c:v>
                </c:pt>
                <c:pt idx="59">
                  <c:v>-0.10476774755538337</c:v>
                </c:pt>
                <c:pt idx="60">
                  <c:v>-0.10186741959574729</c:v>
                </c:pt>
                <c:pt idx="61">
                  <c:v>-0.10465136855799584</c:v>
                </c:pt>
                <c:pt idx="62">
                  <c:v>-9.8688836650313375E-2</c:v>
                </c:pt>
                <c:pt idx="63">
                  <c:v>-9.9789323928263382E-2</c:v>
                </c:pt>
              </c:numCache>
            </c:numRef>
          </c:val>
          <c:smooth val="0"/>
          <c:extLst>
            <c:ext xmlns:c16="http://schemas.microsoft.com/office/drawing/2014/chart" uri="{C3380CC4-5D6E-409C-BE32-E72D297353CC}">
              <c16:uniqueId val="{00000003-4989-4915-AF95-B0D2B30FC453}"/>
            </c:ext>
          </c:extLst>
        </c:ser>
        <c:ser>
          <c:idx val="4"/>
          <c:order val="4"/>
          <c:tx>
            <c:strRef>
              <c:f>Données_revenu_national!$A$30</c:f>
              <c:strCache>
                <c:ptCount val="1"/>
                <c:pt idx="0">
                  <c:v>Prestations aux ménages</c:v>
                </c:pt>
              </c:strCache>
            </c:strRef>
          </c:tx>
          <c:spPr>
            <a:ln w="38100" cap="rnd">
              <a:solidFill>
                <a:srgbClr val="00B050"/>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Données_revenu_national!$L$30:$BW$30</c:f>
              <c:numCache>
                <c:formatCode>0.0%</c:formatCode>
                <c:ptCount val="64"/>
                <c:pt idx="0">
                  <c:v>0.13669757344828651</c:v>
                </c:pt>
                <c:pt idx="1">
                  <c:v>0.13601358029996991</c:v>
                </c:pt>
                <c:pt idx="2">
                  <c:v>0.13965015040040635</c:v>
                </c:pt>
                <c:pt idx="3">
                  <c:v>0.14653647791415592</c:v>
                </c:pt>
                <c:pt idx="4">
                  <c:v>0.15112523008389123</c:v>
                </c:pt>
                <c:pt idx="5">
                  <c:v>0.15348622877600937</c:v>
                </c:pt>
                <c:pt idx="6">
                  <c:v>0.1563643335723422</c:v>
                </c:pt>
                <c:pt idx="7">
                  <c:v>0.15736710260520362</c:v>
                </c:pt>
                <c:pt idx="8">
                  <c:v>0.15980670523445006</c:v>
                </c:pt>
                <c:pt idx="9">
                  <c:v>0.16302878850931798</c:v>
                </c:pt>
                <c:pt idx="10">
                  <c:v>0.16198028543587922</c:v>
                </c:pt>
                <c:pt idx="11">
                  <c:v>0.15980095130971442</c:v>
                </c:pt>
                <c:pt idx="12">
                  <c:v>0.16047955288161986</c:v>
                </c:pt>
                <c:pt idx="13">
                  <c:v>0.16421112509620109</c:v>
                </c:pt>
                <c:pt idx="14">
                  <c:v>0.16587621959115201</c:v>
                </c:pt>
                <c:pt idx="15">
                  <c:v>0.17078521539696936</c:v>
                </c:pt>
                <c:pt idx="16">
                  <c:v>0.18944921856768304</c:v>
                </c:pt>
                <c:pt idx="17">
                  <c:v>0.18977145095217046</c:v>
                </c:pt>
                <c:pt idx="18">
                  <c:v>0.19230116640623771</c:v>
                </c:pt>
                <c:pt idx="19">
                  <c:v>0.19938395094990141</c:v>
                </c:pt>
                <c:pt idx="20">
                  <c:v>0.20188624539928565</c:v>
                </c:pt>
                <c:pt idx="21">
                  <c:v>0.20529532301830614</c:v>
                </c:pt>
                <c:pt idx="22">
                  <c:v>0.21728555843756972</c:v>
                </c:pt>
                <c:pt idx="23">
                  <c:v>0.22708896646771748</c:v>
                </c:pt>
                <c:pt idx="24">
                  <c:v>0.2280818045560922</c:v>
                </c:pt>
                <c:pt idx="25">
                  <c:v>0.23397724649097074</c:v>
                </c:pt>
                <c:pt idx="26">
                  <c:v>0.23673113462954454</c:v>
                </c:pt>
                <c:pt idx="27">
                  <c:v>0.23277081492720894</c:v>
                </c:pt>
                <c:pt idx="28">
                  <c:v>0.2296919182407903</c:v>
                </c:pt>
                <c:pt idx="29">
                  <c:v>0.23112308443236598</c:v>
                </c:pt>
                <c:pt idx="30">
                  <c:v>0.22507734395938367</c:v>
                </c:pt>
                <c:pt idx="31">
                  <c:v>0.22984866077936483</c:v>
                </c:pt>
                <c:pt idx="32">
                  <c:v>0.23262912956217507</c:v>
                </c:pt>
                <c:pt idx="33">
                  <c:v>0.24014648185699156</c:v>
                </c:pt>
                <c:pt idx="34">
                  <c:v>0.248548227574731</c:v>
                </c:pt>
                <c:pt idx="35">
                  <c:v>0.24545255703146707</c:v>
                </c:pt>
                <c:pt idx="36">
                  <c:v>0.24401904318945902</c:v>
                </c:pt>
                <c:pt idx="37">
                  <c:v>0.24264250275614058</c:v>
                </c:pt>
                <c:pt idx="38">
                  <c:v>0.24210654384422514</c:v>
                </c:pt>
                <c:pt idx="39">
                  <c:v>0.24022065771789528</c:v>
                </c:pt>
                <c:pt idx="40">
                  <c:v>0.24265458469794832</c:v>
                </c:pt>
                <c:pt idx="41">
                  <c:v>0.23530396824463221</c:v>
                </c:pt>
                <c:pt idx="42">
                  <c:v>0.23426625570394916</c:v>
                </c:pt>
                <c:pt idx="43">
                  <c:v>0.24094773688599203</c:v>
                </c:pt>
                <c:pt idx="44">
                  <c:v>0.24590247217256295</c:v>
                </c:pt>
                <c:pt idx="45">
                  <c:v>0.24487523124802124</c:v>
                </c:pt>
                <c:pt idx="46">
                  <c:v>0.24651387306347111</c:v>
                </c:pt>
                <c:pt idx="47">
                  <c:v>0.24616890416829398</c:v>
                </c:pt>
                <c:pt idx="48">
                  <c:v>0.24626523208407389</c:v>
                </c:pt>
                <c:pt idx="49">
                  <c:v>0.24911448451137741</c:v>
                </c:pt>
                <c:pt idx="50">
                  <c:v>0.26976560556781159</c:v>
                </c:pt>
                <c:pt idx="51">
                  <c:v>0.26863634425233196</c:v>
                </c:pt>
                <c:pt idx="52">
                  <c:v>0.26449507741550871</c:v>
                </c:pt>
                <c:pt idx="53">
                  <c:v>0.27080787211506258</c:v>
                </c:pt>
                <c:pt idx="54">
                  <c:v>0.27473771195652047</c:v>
                </c:pt>
                <c:pt idx="55">
                  <c:v>0.27732145882297643</c:v>
                </c:pt>
                <c:pt idx="56">
                  <c:v>0.27365408773516181</c:v>
                </c:pt>
                <c:pt idx="57">
                  <c:v>0.27498549774946557</c:v>
                </c:pt>
                <c:pt idx="58">
                  <c:v>0.27189168413353892</c:v>
                </c:pt>
                <c:pt idx="59">
                  <c:v>0.26892450921357203</c:v>
                </c:pt>
                <c:pt idx="60">
                  <c:v>0.26619604261714575</c:v>
                </c:pt>
                <c:pt idx="61">
                  <c:v>0.30544978885548552</c:v>
                </c:pt>
                <c:pt idx="62">
                  <c:v>0.27945737616684641</c:v>
                </c:pt>
                <c:pt idx="63">
                  <c:v>0.26387193573091788</c:v>
                </c:pt>
              </c:numCache>
            </c:numRef>
          </c:val>
          <c:smooth val="0"/>
          <c:extLst>
            <c:ext xmlns:c16="http://schemas.microsoft.com/office/drawing/2014/chart" uri="{C3380CC4-5D6E-409C-BE32-E72D297353CC}">
              <c16:uniqueId val="{00000004-4989-4915-AF95-B0D2B30FC453}"/>
            </c:ext>
          </c:extLst>
        </c:ser>
        <c:ser>
          <c:idx val="5"/>
          <c:order val="5"/>
          <c:tx>
            <c:strRef>
              <c:f>Données_revenu_national!$A$31</c:f>
              <c:strCache>
                <c:ptCount val="1"/>
                <c:pt idx="0">
                  <c:v>Services publics</c:v>
                </c:pt>
              </c:strCache>
            </c:strRef>
          </c:tx>
          <c:spPr>
            <a:ln w="38100" cap="rnd">
              <a:solidFill>
                <a:srgbClr val="92D050"/>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Données_revenu_national!$L$31:$BW$31</c:f>
              <c:numCache>
                <c:formatCode>0.0%</c:formatCode>
                <c:ptCount val="64"/>
                <c:pt idx="0">
                  <c:v>0.1559803550109734</c:v>
                </c:pt>
                <c:pt idx="1">
                  <c:v>0.14951222656753621</c:v>
                </c:pt>
                <c:pt idx="2">
                  <c:v>0.15182901180186828</c:v>
                </c:pt>
                <c:pt idx="3">
                  <c:v>0.15369721230862643</c:v>
                </c:pt>
                <c:pt idx="4">
                  <c:v>0.15609394181844477</c:v>
                </c:pt>
                <c:pt idx="5">
                  <c:v>0.15503597887348908</c:v>
                </c:pt>
                <c:pt idx="6">
                  <c:v>0.15403202718922937</c:v>
                </c:pt>
                <c:pt idx="7">
                  <c:v>0.15299720879701817</c:v>
                </c:pt>
                <c:pt idx="8">
                  <c:v>0.15308891626471652</c:v>
                </c:pt>
                <c:pt idx="9">
                  <c:v>0.15804323014738297</c:v>
                </c:pt>
                <c:pt idx="10">
                  <c:v>0.15901484603941116</c:v>
                </c:pt>
                <c:pt idx="11">
                  <c:v>0.16115664381524422</c:v>
                </c:pt>
                <c:pt idx="12">
                  <c:v>0.16463315485244029</c:v>
                </c:pt>
                <c:pt idx="13">
                  <c:v>0.16430378704225646</c:v>
                </c:pt>
                <c:pt idx="14">
                  <c:v>0.16422720286452619</c:v>
                </c:pt>
                <c:pt idx="15">
                  <c:v>0.16747352671014853</c:v>
                </c:pt>
                <c:pt idx="16">
                  <c:v>0.18124331214773032</c:v>
                </c:pt>
                <c:pt idx="17">
                  <c:v>0.18462245243219749</c:v>
                </c:pt>
                <c:pt idx="18">
                  <c:v>0.18830627765413976</c:v>
                </c:pt>
                <c:pt idx="19">
                  <c:v>0.19106694150804107</c:v>
                </c:pt>
                <c:pt idx="20">
                  <c:v>0.18947435058234563</c:v>
                </c:pt>
                <c:pt idx="21">
                  <c:v>0.1937236020950231</c:v>
                </c:pt>
                <c:pt idx="22">
                  <c:v>0.19824834242513301</c:v>
                </c:pt>
                <c:pt idx="23">
                  <c:v>0.20311408184627791</c:v>
                </c:pt>
                <c:pt idx="24">
                  <c:v>0.20579938844736506</c:v>
                </c:pt>
                <c:pt idx="25">
                  <c:v>0.20561911342000172</c:v>
                </c:pt>
                <c:pt idx="26">
                  <c:v>0.20259016517177614</c:v>
                </c:pt>
                <c:pt idx="27">
                  <c:v>0.19768220917580442</c:v>
                </c:pt>
                <c:pt idx="28">
                  <c:v>0.19571033820881997</c:v>
                </c:pt>
                <c:pt idx="29">
                  <c:v>0.19081785119471001</c:v>
                </c:pt>
                <c:pt idx="30">
                  <c:v>0.18553063670336223</c:v>
                </c:pt>
                <c:pt idx="31">
                  <c:v>0.18564584664000056</c:v>
                </c:pt>
                <c:pt idx="32">
                  <c:v>0.19021286628444503</c:v>
                </c:pt>
                <c:pt idx="33">
                  <c:v>0.19651655166059434</c:v>
                </c:pt>
                <c:pt idx="34">
                  <c:v>0.20587246595244585</c:v>
                </c:pt>
                <c:pt idx="35">
                  <c:v>0.20444274466593826</c:v>
                </c:pt>
                <c:pt idx="36">
                  <c:v>0.20450129230404057</c:v>
                </c:pt>
                <c:pt idx="37">
                  <c:v>0.20608453779677399</c:v>
                </c:pt>
                <c:pt idx="38">
                  <c:v>0.20466233450723464</c:v>
                </c:pt>
                <c:pt idx="39">
                  <c:v>0.19688791864064403</c:v>
                </c:pt>
                <c:pt idx="40">
                  <c:v>0.19568853750416054</c:v>
                </c:pt>
                <c:pt idx="41">
                  <c:v>0.19316120294940808</c:v>
                </c:pt>
                <c:pt idx="42">
                  <c:v>0.19058432767187578</c:v>
                </c:pt>
                <c:pt idx="43">
                  <c:v>0.1959745806264469</c:v>
                </c:pt>
                <c:pt idx="44">
                  <c:v>0.19655767733061041</c:v>
                </c:pt>
                <c:pt idx="45">
                  <c:v>0.1946720526409928</c:v>
                </c:pt>
                <c:pt idx="46">
                  <c:v>0.19427653546479667</c:v>
                </c:pt>
                <c:pt idx="47">
                  <c:v>0.1908542357055682</c:v>
                </c:pt>
                <c:pt idx="48">
                  <c:v>0.18768258829676185</c:v>
                </c:pt>
                <c:pt idx="49">
                  <c:v>0.18749696236630981</c:v>
                </c:pt>
                <c:pt idx="50">
                  <c:v>0.20055124280626491</c:v>
                </c:pt>
                <c:pt idx="51">
                  <c:v>0.19953559487473504</c:v>
                </c:pt>
                <c:pt idx="52">
                  <c:v>0.19701667828178526</c:v>
                </c:pt>
                <c:pt idx="53">
                  <c:v>0.19983874063752666</c:v>
                </c:pt>
                <c:pt idx="54">
                  <c:v>0.20130507553239474</c:v>
                </c:pt>
                <c:pt idx="55">
                  <c:v>0.20119537303716073</c:v>
                </c:pt>
                <c:pt idx="56">
                  <c:v>0.19819300784315635</c:v>
                </c:pt>
                <c:pt idx="57">
                  <c:v>0.19712139278897972</c:v>
                </c:pt>
                <c:pt idx="58">
                  <c:v>0.19585738835887911</c:v>
                </c:pt>
                <c:pt idx="59">
                  <c:v>0.19308789208847349</c:v>
                </c:pt>
                <c:pt idx="60">
                  <c:v>0.1910920984564452</c:v>
                </c:pt>
                <c:pt idx="61">
                  <c:v>0.20919181029692041</c:v>
                </c:pt>
                <c:pt idx="62">
                  <c:v>0.19799459646971684</c:v>
                </c:pt>
                <c:pt idx="63">
                  <c:v>0.19453337255314793</c:v>
                </c:pt>
              </c:numCache>
            </c:numRef>
          </c:val>
          <c:smooth val="0"/>
          <c:extLst>
            <c:ext xmlns:c16="http://schemas.microsoft.com/office/drawing/2014/chart" uri="{C3380CC4-5D6E-409C-BE32-E72D297353CC}">
              <c16:uniqueId val="{00000005-4989-4915-AF95-B0D2B30FC453}"/>
            </c:ext>
          </c:extLst>
        </c:ser>
        <c:ser>
          <c:idx val="6"/>
          <c:order val="6"/>
          <c:tx>
            <c:strRef>
              <c:f>Données_revenu_national!$A$32</c:f>
              <c:strCache>
                <c:ptCount val="1"/>
                <c:pt idx="0">
                  <c:v>Profits non distribués</c:v>
                </c:pt>
              </c:strCache>
            </c:strRef>
          </c:tx>
          <c:spPr>
            <a:ln w="38100" cap="rnd">
              <a:solidFill>
                <a:schemeClr val="tx1"/>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Données_revenu_national!$L$32:$BW$32</c:f>
              <c:numCache>
                <c:formatCode>0.0%</c:formatCode>
                <c:ptCount val="64"/>
                <c:pt idx="0">
                  <c:v>9.6301909452899903E-2</c:v>
                </c:pt>
                <c:pt idx="1">
                  <c:v>0.10421805836090937</c:v>
                </c:pt>
                <c:pt idx="2">
                  <c:v>0.10159765708707351</c:v>
                </c:pt>
                <c:pt idx="3">
                  <c:v>9.1407471733014237E-2</c:v>
                </c:pt>
                <c:pt idx="4">
                  <c:v>8.9351929718114814E-2</c:v>
                </c:pt>
                <c:pt idx="5">
                  <c:v>9.4307894083867985E-2</c:v>
                </c:pt>
                <c:pt idx="6">
                  <c:v>9.8080312234890554E-2</c:v>
                </c:pt>
                <c:pt idx="7">
                  <c:v>0.10423481995407001</c:v>
                </c:pt>
                <c:pt idx="8">
                  <c:v>0.1053694111369799</c:v>
                </c:pt>
                <c:pt idx="9">
                  <c:v>0.10162298466013735</c:v>
                </c:pt>
                <c:pt idx="10">
                  <c:v>0.10762526177517212</c:v>
                </c:pt>
                <c:pt idx="11">
                  <c:v>0.10079826317430871</c:v>
                </c:pt>
                <c:pt idx="12">
                  <c:v>0.10132831802503528</c:v>
                </c:pt>
                <c:pt idx="13">
                  <c:v>9.5715285874973327E-2</c:v>
                </c:pt>
                <c:pt idx="14">
                  <c:v>0.10406821265503516</c:v>
                </c:pt>
                <c:pt idx="15">
                  <c:v>9.2607409632637958E-2</c:v>
                </c:pt>
                <c:pt idx="16">
                  <c:v>8.7281744256101024E-2</c:v>
                </c:pt>
                <c:pt idx="17">
                  <c:v>9.1361128818621545E-2</c:v>
                </c:pt>
                <c:pt idx="18">
                  <c:v>9.2799532806161905E-2</c:v>
                </c:pt>
                <c:pt idx="19">
                  <c:v>8.8262454027108111E-2</c:v>
                </c:pt>
                <c:pt idx="20">
                  <c:v>8.8082519754425992E-2</c:v>
                </c:pt>
                <c:pt idx="21">
                  <c:v>8.5269735560696169E-2</c:v>
                </c:pt>
                <c:pt idx="22">
                  <c:v>8.011922735526035E-2</c:v>
                </c:pt>
                <c:pt idx="23">
                  <c:v>7.5633028511140135E-2</c:v>
                </c:pt>
                <c:pt idx="24">
                  <c:v>7.9034006032884102E-2</c:v>
                </c:pt>
                <c:pt idx="25">
                  <c:v>9.0352364109147348E-2</c:v>
                </c:pt>
                <c:pt idx="26">
                  <c:v>9.5615270286076318E-2</c:v>
                </c:pt>
                <c:pt idx="27">
                  <c:v>0.11933187347534133</c:v>
                </c:pt>
                <c:pt idx="28">
                  <c:v>0.11588902689875835</c:v>
                </c:pt>
                <c:pt idx="29">
                  <c:v>0.13045132328000078</c:v>
                </c:pt>
                <c:pt idx="30">
                  <c:v>0.13056762729263272</c:v>
                </c:pt>
                <c:pt idx="31">
                  <c:v>0.12537701758427913</c:v>
                </c:pt>
                <c:pt idx="32">
                  <c:v>0.12432133163204408</c:v>
                </c:pt>
                <c:pt idx="33">
                  <c:v>0.12850303663171364</c:v>
                </c:pt>
                <c:pt idx="34">
                  <c:v>0.13393367579298521</c:v>
                </c:pt>
                <c:pt idx="35">
                  <c:v>0.13224619475366445</c:v>
                </c:pt>
                <c:pt idx="36">
                  <c:v>0.13476527439063302</c:v>
                </c:pt>
                <c:pt idx="37">
                  <c:v>0.12713708703322621</c:v>
                </c:pt>
                <c:pt idx="38">
                  <c:v>0.13613871072858469</c:v>
                </c:pt>
                <c:pt idx="39">
                  <c:v>0.13709880036496058</c:v>
                </c:pt>
                <c:pt idx="40">
                  <c:v>0.13177992518149834</c:v>
                </c:pt>
                <c:pt idx="41">
                  <c:v>0.13067821431898613</c:v>
                </c:pt>
                <c:pt idx="42">
                  <c:v>0.12862791136774951</c:v>
                </c:pt>
                <c:pt idx="43">
                  <c:v>0.13043681491598486</c:v>
                </c:pt>
                <c:pt idx="44">
                  <c:v>0.13335251584307806</c:v>
                </c:pt>
                <c:pt idx="45">
                  <c:v>0.13694765774047149</c:v>
                </c:pt>
                <c:pt idx="46">
                  <c:v>0.13684393995511884</c:v>
                </c:pt>
                <c:pt idx="47">
                  <c:v>0.12998309017934298</c:v>
                </c:pt>
                <c:pt idx="48">
                  <c:v>0.13257955200207716</c:v>
                </c:pt>
                <c:pt idx="49">
                  <c:v>0.13509041970919136</c:v>
                </c:pt>
                <c:pt idx="50">
                  <c:v>0.1348599663460856</c:v>
                </c:pt>
                <c:pt idx="51">
                  <c:v>0.13632632153583377</c:v>
                </c:pt>
                <c:pt idx="52">
                  <c:v>0.13438533925346807</c:v>
                </c:pt>
                <c:pt idx="53">
                  <c:v>0.12516102629416853</c:v>
                </c:pt>
                <c:pt idx="54">
                  <c:v>0.12828057674691309</c:v>
                </c:pt>
                <c:pt idx="55">
                  <c:v>0.12892469388978484</c:v>
                </c:pt>
                <c:pt idx="56">
                  <c:v>0.14121622832928327</c:v>
                </c:pt>
                <c:pt idx="57">
                  <c:v>0.14082816802558126</c:v>
                </c:pt>
                <c:pt idx="58">
                  <c:v>0.14065241659300398</c:v>
                </c:pt>
                <c:pt idx="59">
                  <c:v>0.13622227634370335</c:v>
                </c:pt>
                <c:pt idx="60">
                  <c:v>0.14347423865725867</c:v>
                </c:pt>
                <c:pt idx="61">
                  <c:v>0.12989064141155757</c:v>
                </c:pt>
                <c:pt idx="62">
                  <c:v>0.15151230199384291</c:v>
                </c:pt>
                <c:pt idx="63">
                  <c:v>0.15074377096719577</c:v>
                </c:pt>
              </c:numCache>
            </c:numRef>
          </c:val>
          <c:smooth val="0"/>
          <c:extLst>
            <c:ext xmlns:c16="http://schemas.microsoft.com/office/drawing/2014/chart" uri="{C3380CC4-5D6E-409C-BE32-E72D297353CC}">
              <c16:uniqueId val="{00000006-4989-4915-AF95-B0D2B30FC453}"/>
            </c:ext>
          </c:extLst>
        </c:ser>
        <c:ser>
          <c:idx val="7"/>
          <c:order val="7"/>
          <c:tx>
            <c:strRef>
              <c:f>Données_revenu_national!$A$33</c:f>
              <c:strCache>
                <c:ptCount val="1"/>
                <c:pt idx="0">
                  <c:v>Epargne APU</c:v>
                </c:pt>
              </c:strCache>
            </c:strRef>
          </c:tx>
          <c:spPr>
            <a:ln w="38100" cap="rnd">
              <a:solidFill>
                <a:schemeClr val="accent2">
                  <a:lumMod val="60000"/>
                </a:schemeClr>
              </a:solidFill>
              <a:round/>
            </a:ln>
            <a:effectLst/>
          </c:spPr>
          <c:marker>
            <c:symbol val="none"/>
          </c:marker>
          <c:cat>
            <c:numRef>
              <c:f>Données_revenu_national!$L$1:$BW$1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Données_revenu_national!$L$33:$BW$33</c:f>
              <c:numCache>
                <c:formatCode>0.0%</c:formatCode>
                <c:ptCount val="64"/>
                <c:pt idx="0">
                  <c:v>5.8453612423715995E-2</c:v>
                </c:pt>
                <c:pt idx="1">
                  <c:v>5.5601873737590797E-2</c:v>
                </c:pt>
                <c:pt idx="2">
                  <c:v>5.8130352309975625E-2</c:v>
                </c:pt>
                <c:pt idx="3">
                  <c:v>5.1132973972839689E-2</c:v>
                </c:pt>
                <c:pt idx="4">
                  <c:v>5.5789154344439713E-2</c:v>
                </c:pt>
                <c:pt idx="5">
                  <c:v>6.397788096841657E-2</c:v>
                </c:pt>
                <c:pt idx="6">
                  <c:v>6.3404326848576067E-2</c:v>
                </c:pt>
                <c:pt idx="7">
                  <c:v>5.9209393574170571E-2</c:v>
                </c:pt>
                <c:pt idx="8">
                  <c:v>5.2760368968365973E-2</c:v>
                </c:pt>
                <c:pt idx="9">
                  <c:v>4.562197930787263E-2</c:v>
                </c:pt>
                <c:pt idx="10">
                  <c:v>5.2791102066745269E-2</c:v>
                </c:pt>
                <c:pt idx="11">
                  <c:v>5.3033953242638501E-2</c:v>
                </c:pt>
                <c:pt idx="12">
                  <c:v>4.8986313906688214E-2</c:v>
                </c:pt>
                <c:pt idx="13">
                  <c:v>5.338100275669292E-2</c:v>
                </c:pt>
                <c:pt idx="14">
                  <c:v>4.6418497812758641E-2</c:v>
                </c:pt>
                <c:pt idx="15">
                  <c:v>4.761822232749275E-2</c:v>
                </c:pt>
                <c:pt idx="16">
                  <c:v>2.1667463820833427E-2</c:v>
                </c:pt>
                <c:pt idx="17">
                  <c:v>3.2969286662505717E-2</c:v>
                </c:pt>
                <c:pt idx="18">
                  <c:v>3.1426085515412663E-2</c:v>
                </c:pt>
                <c:pt idx="19">
                  <c:v>2.3515085359314195E-2</c:v>
                </c:pt>
                <c:pt idx="20">
                  <c:v>3.7858862048838787E-2</c:v>
                </c:pt>
                <c:pt idx="21">
                  <c:v>3.8725598752733723E-2</c:v>
                </c:pt>
                <c:pt idx="22">
                  <c:v>2.0530222626550763E-2</c:v>
                </c:pt>
                <c:pt idx="23">
                  <c:v>1.7675498316619204E-2</c:v>
                </c:pt>
                <c:pt idx="24">
                  <c:v>1.7928202668843748E-2</c:v>
                </c:pt>
                <c:pt idx="25">
                  <c:v>1.5438533421421844E-2</c:v>
                </c:pt>
                <c:pt idx="26">
                  <c:v>1.5419128300069779E-2</c:v>
                </c:pt>
                <c:pt idx="27">
                  <c:v>1.2449908715530545E-2</c:v>
                </c:pt>
                <c:pt idx="28">
                  <c:v>2.307127680759425E-2</c:v>
                </c:pt>
                <c:pt idx="29">
                  <c:v>2.0056608706293923E-2</c:v>
                </c:pt>
                <c:pt idx="30">
                  <c:v>2.9159709334371665E-2</c:v>
                </c:pt>
                <c:pt idx="31">
                  <c:v>2.5676200438058756E-2</c:v>
                </c:pt>
                <c:pt idx="32">
                  <c:v>1.9998335534085969E-2</c:v>
                </c:pt>
                <c:pt idx="33">
                  <c:v>1.3805549861399891E-3</c:v>
                </c:pt>
                <c:pt idx="34">
                  <c:v>-2.0014585971758342E-2</c:v>
                </c:pt>
                <c:pt idx="35">
                  <c:v>-6.4917145650370501E-3</c:v>
                </c:pt>
                <c:pt idx="36">
                  <c:v>-7.8246013648547337E-3</c:v>
                </c:pt>
                <c:pt idx="37">
                  <c:v>3.1972915247745356E-3</c:v>
                </c:pt>
                <c:pt idx="38">
                  <c:v>7.1968453840648861E-4</c:v>
                </c:pt>
                <c:pt idx="39">
                  <c:v>1.4847373502824343E-2</c:v>
                </c:pt>
                <c:pt idx="40">
                  <c:v>2.4195893553748165E-2</c:v>
                </c:pt>
                <c:pt idx="41">
                  <c:v>2.6301250617074119E-2</c:v>
                </c:pt>
                <c:pt idx="42">
                  <c:v>2.6675769297204988E-2</c:v>
                </c:pt>
                <c:pt idx="43">
                  <c:v>8.3893369891177155E-3</c:v>
                </c:pt>
                <c:pt idx="44">
                  <c:v>5.0875627921068483E-3</c:v>
                </c:pt>
                <c:pt idx="45">
                  <c:v>4.8913172493689787E-3</c:v>
                </c:pt>
                <c:pt idx="46">
                  <c:v>8.1553993621794694E-3</c:v>
                </c:pt>
                <c:pt idx="47">
                  <c:v>1.5702045700870464E-2</c:v>
                </c:pt>
                <c:pt idx="48">
                  <c:v>1.4188815989337097E-2</c:v>
                </c:pt>
                <c:pt idx="49">
                  <c:v>8.0920313721063175E-3</c:v>
                </c:pt>
                <c:pt idx="50">
                  <c:v>-2.732904406054084E-2</c:v>
                </c:pt>
                <c:pt idx="51">
                  <c:v>-2.5718347842980098E-2</c:v>
                </c:pt>
                <c:pt idx="52">
                  <c:v>-1.0458331535420648E-2</c:v>
                </c:pt>
                <c:pt idx="53">
                  <c:v>-5.7337193422549457E-3</c:v>
                </c:pt>
                <c:pt idx="54">
                  <c:v>3.9653887650622816E-4</c:v>
                </c:pt>
                <c:pt idx="55">
                  <c:v>-1.4739690089589128E-4</c:v>
                </c:pt>
                <c:pt idx="56">
                  <c:v>-1.1401724108213069E-3</c:v>
                </c:pt>
                <c:pt idx="57">
                  <c:v>-1.489613882055524E-3</c:v>
                </c:pt>
                <c:pt idx="58">
                  <c:v>4.7739942911512682E-3</c:v>
                </c:pt>
                <c:pt idx="59">
                  <c:v>1.2006100703513553E-2</c:v>
                </c:pt>
                <c:pt idx="60">
                  <c:v>7.0744844019894624E-3</c:v>
                </c:pt>
                <c:pt idx="61">
                  <c:v>-5.1971808112381224E-2</c:v>
                </c:pt>
                <c:pt idx="62">
                  <c:v>-3.012721592175845E-2</c:v>
                </c:pt>
                <c:pt idx="63">
                  <c:v>-1.172278120483373E-2</c:v>
                </c:pt>
              </c:numCache>
            </c:numRef>
          </c:val>
          <c:smooth val="0"/>
          <c:extLst>
            <c:ext xmlns:c16="http://schemas.microsoft.com/office/drawing/2014/chart" uri="{C3380CC4-5D6E-409C-BE32-E72D297353CC}">
              <c16:uniqueId val="{00000007-4989-4915-AF95-B0D2B30FC453}"/>
            </c:ext>
          </c:extLst>
        </c:ser>
        <c:dLbls>
          <c:showLegendKey val="0"/>
          <c:showVal val="0"/>
          <c:showCatName val="0"/>
          <c:showSerName val="0"/>
          <c:showPercent val="0"/>
          <c:showBubbleSize val="0"/>
        </c:dLbls>
        <c:smooth val="0"/>
        <c:axId val="1856641456"/>
        <c:axId val="1"/>
      </c:lineChart>
      <c:catAx>
        <c:axId val="185664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856641456"/>
        <c:crosses val="autoZero"/>
        <c:crossBetween val="between"/>
      </c:valAx>
      <c:spPr>
        <a:noFill/>
        <a:ln w="25400">
          <a:noFill/>
        </a:ln>
      </c:spPr>
    </c:plotArea>
    <c:legend>
      <c:legendPos val="b"/>
      <c:layout>
        <c:manualLayout>
          <c:xMode val="edge"/>
          <c:yMode val="edge"/>
          <c:x val="6.3747646082751366E-2"/>
          <c:y val="0.8944960825103474"/>
          <c:w val="0.91905408384803611"/>
          <c:h val="9.2908104074232112E-2"/>
        </c:manualLayout>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Evolution des</a:t>
            </a:r>
            <a:r>
              <a:rPr lang="fr-FR" sz="1800" b="1" baseline="0"/>
              <a:t> composantes de la dépense publique</a:t>
            </a:r>
            <a:endParaRPr lang="fr-FR"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Données_dépenses!$A$34</c:f>
              <c:strCache>
                <c:ptCount val="1"/>
                <c:pt idx="0">
                  <c:v>Dépenses pour financer les services publics</c:v>
                </c:pt>
              </c:strCache>
            </c:strRef>
          </c:tx>
          <c:spPr>
            <a:ln w="28575" cap="rnd">
              <a:solidFill>
                <a:schemeClr val="tx1"/>
              </a:solidFill>
              <a:round/>
            </a:ln>
            <a:effectLst/>
          </c:spPr>
          <c:marker>
            <c:symbol val="none"/>
          </c:marker>
          <c:cat>
            <c:numRef>
              <c:f>Dépenses_recettes_Apu!$AR$4:$BN$4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Données_dépenses!$AQ$34:$BM$34</c:f>
              <c:numCache>
                <c:formatCode>0.0%</c:formatCode>
                <c:ptCount val="23"/>
                <c:pt idx="0">
                  <c:v>0.42076700482288371</c:v>
                </c:pt>
                <c:pt idx="1">
                  <c:v>0.41598997352847988</c:v>
                </c:pt>
                <c:pt idx="2">
                  <c:v>0.41464339725071248</c:v>
                </c:pt>
                <c:pt idx="3">
                  <c:v>0.4130220076276902</c:v>
                </c:pt>
                <c:pt idx="4">
                  <c:v>0.41323020580569775</c:v>
                </c:pt>
                <c:pt idx="5">
                  <c:v>0.41100197056329657</c:v>
                </c:pt>
                <c:pt idx="6">
                  <c:v>0.40729797069719559</c:v>
                </c:pt>
                <c:pt idx="7">
                  <c:v>0.40485165925990768</c:v>
                </c:pt>
                <c:pt idx="8">
                  <c:v>0.39942236252199353</c:v>
                </c:pt>
                <c:pt idx="9">
                  <c:v>0.39739521232688257</c:v>
                </c:pt>
                <c:pt idx="10">
                  <c:v>0.39392280317547224</c:v>
                </c:pt>
                <c:pt idx="11">
                  <c:v>0.38955958067987062</c:v>
                </c:pt>
                <c:pt idx="12">
                  <c:v>0.38901744869868282</c:v>
                </c:pt>
                <c:pt idx="13">
                  <c:v>0.38768654278779385</c:v>
                </c:pt>
                <c:pt idx="14">
                  <c:v>0.38159151850171202</c:v>
                </c:pt>
                <c:pt idx="15">
                  <c:v>0.37540112343016113</c:v>
                </c:pt>
                <c:pt idx="16">
                  <c:v>0.37252099897409596</c:v>
                </c:pt>
                <c:pt idx="17">
                  <c:v>0.37239220297716741</c:v>
                </c:pt>
                <c:pt idx="18">
                  <c:v>0.37450329210011685</c:v>
                </c:pt>
                <c:pt idx="19">
                  <c:v>0.37693880971834592</c:v>
                </c:pt>
                <c:pt idx="20">
                  <c:v>0.36161772552942539</c:v>
                </c:pt>
                <c:pt idx="21">
                  <c:v>0.36300584718636048</c:v>
                </c:pt>
                <c:pt idx="22">
                  <c:v>0.36959870470404277</c:v>
                </c:pt>
              </c:numCache>
            </c:numRef>
          </c:val>
          <c:smooth val="0"/>
          <c:extLst>
            <c:ext xmlns:c16="http://schemas.microsoft.com/office/drawing/2014/chart" uri="{C3380CC4-5D6E-409C-BE32-E72D297353CC}">
              <c16:uniqueId val="{00000000-393F-4B6E-90F4-0F96C0FD1A1B}"/>
            </c:ext>
          </c:extLst>
        </c:ser>
        <c:ser>
          <c:idx val="1"/>
          <c:order val="1"/>
          <c:tx>
            <c:strRef>
              <c:f>Données_dépenses!$A$35</c:f>
              <c:strCache>
                <c:ptCount val="1"/>
                <c:pt idx="0">
                  <c:v>Prestations aux ménages</c:v>
                </c:pt>
              </c:strCache>
            </c:strRef>
          </c:tx>
          <c:spPr>
            <a:ln w="28575" cap="rnd">
              <a:solidFill>
                <a:schemeClr val="accent2"/>
              </a:solidFill>
              <a:round/>
            </a:ln>
            <a:effectLst/>
          </c:spPr>
          <c:marker>
            <c:symbol val="none"/>
          </c:marker>
          <c:cat>
            <c:numRef>
              <c:f>Dépenses_recettes_Apu!$AR$4:$BN$4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Données_dépenses!$AQ$35:$BM$35</c:f>
              <c:numCache>
                <c:formatCode>0.0%</c:formatCode>
                <c:ptCount val="23"/>
                <c:pt idx="0">
                  <c:v>0.42522667553633792</c:v>
                </c:pt>
                <c:pt idx="1">
                  <c:v>0.42817172759885941</c:v>
                </c:pt>
                <c:pt idx="2">
                  <c:v>0.42856069565891769</c:v>
                </c:pt>
                <c:pt idx="3">
                  <c:v>0.43387718320131569</c:v>
                </c:pt>
                <c:pt idx="4">
                  <c:v>0.43690684820706382</c:v>
                </c:pt>
                <c:pt idx="5">
                  <c:v>0.43704271133995065</c:v>
                </c:pt>
                <c:pt idx="6">
                  <c:v>0.44205545452373851</c:v>
                </c:pt>
                <c:pt idx="7">
                  <c:v>0.44295336725721812</c:v>
                </c:pt>
                <c:pt idx="8">
                  <c:v>0.44088056265178033</c:v>
                </c:pt>
                <c:pt idx="9">
                  <c:v>0.44563422911125378</c:v>
                </c:pt>
                <c:pt idx="10">
                  <c:v>0.44827959471040907</c:v>
                </c:pt>
                <c:pt idx="11">
                  <c:v>0.45164973240478196</c:v>
                </c:pt>
                <c:pt idx="12">
                  <c:v>0.45303683217289326</c:v>
                </c:pt>
                <c:pt idx="13">
                  <c:v>0.45893252884095126</c:v>
                </c:pt>
                <c:pt idx="14">
                  <c:v>0.46217070252877346</c:v>
                </c:pt>
                <c:pt idx="15">
                  <c:v>0.46279338820130034</c:v>
                </c:pt>
                <c:pt idx="16">
                  <c:v>0.4645574185688639</c:v>
                </c:pt>
                <c:pt idx="17">
                  <c:v>0.46105827907874974</c:v>
                </c:pt>
                <c:pt idx="18">
                  <c:v>0.46316357899690264</c:v>
                </c:pt>
                <c:pt idx="19">
                  <c:v>0.46330214200186254</c:v>
                </c:pt>
                <c:pt idx="20">
                  <c:v>0.47342522582145508</c:v>
                </c:pt>
                <c:pt idx="21">
                  <c:v>0.46164419676218293</c:v>
                </c:pt>
                <c:pt idx="22">
                  <c:v>0.44825925835428421</c:v>
                </c:pt>
              </c:numCache>
            </c:numRef>
          </c:val>
          <c:smooth val="0"/>
          <c:extLst>
            <c:ext xmlns:c16="http://schemas.microsoft.com/office/drawing/2014/chart" uri="{C3380CC4-5D6E-409C-BE32-E72D297353CC}">
              <c16:uniqueId val="{00000001-393F-4B6E-90F4-0F96C0FD1A1B}"/>
            </c:ext>
          </c:extLst>
        </c:ser>
        <c:ser>
          <c:idx val="2"/>
          <c:order val="2"/>
          <c:tx>
            <c:strRef>
              <c:f>Données_dépenses!$A$36</c:f>
              <c:strCache>
                <c:ptCount val="1"/>
                <c:pt idx="0">
                  <c:v>Subventions et transferts en capital</c:v>
                </c:pt>
              </c:strCache>
            </c:strRef>
          </c:tx>
          <c:spPr>
            <a:ln w="28575" cap="rnd">
              <a:solidFill>
                <a:schemeClr val="accent3"/>
              </a:solidFill>
              <a:round/>
            </a:ln>
            <a:effectLst/>
          </c:spPr>
          <c:marker>
            <c:symbol val="none"/>
          </c:marker>
          <c:cat>
            <c:numRef>
              <c:f>Dépenses_recettes_Apu!$AR$4:$BN$4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Données_dépenses!$AQ$36:$BM$36</c:f>
              <c:numCache>
                <c:formatCode>0.0%</c:formatCode>
                <c:ptCount val="23"/>
                <c:pt idx="0">
                  <c:v>3.8459338100781636E-2</c:v>
                </c:pt>
                <c:pt idx="1">
                  <c:v>4.0512157479993045E-2</c:v>
                </c:pt>
                <c:pt idx="2">
                  <c:v>4.2182077282509639E-2</c:v>
                </c:pt>
                <c:pt idx="3">
                  <c:v>4.0667767690899727E-2</c:v>
                </c:pt>
                <c:pt idx="4">
                  <c:v>4.0221982564932146E-2</c:v>
                </c:pt>
                <c:pt idx="5">
                  <c:v>4.0406782874953799E-2</c:v>
                </c:pt>
                <c:pt idx="6">
                  <c:v>4.0972411909314395E-2</c:v>
                </c:pt>
                <c:pt idx="7">
                  <c:v>4.1558085037816252E-2</c:v>
                </c:pt>
                <c:pt idx="8">
                  <c:v>4.6364869243098017E-2</c:v>
                </c:pt>
                <c:pt idx="9">
                  <c:v>4.9523067045767227E-2</c:v>
                </c:pt>
                <c:pt idx="10">
                  <c:v>4.8940883041783192E-2</c:v>
                </c:pt>
                <c:pt idx="11">
                  <c:v>4.7769338880340947E-2</c:v>
                </c:pt>
                <c:pt idx="12">
                  <c:v>4.8761446004454659E-2</c:v>
                </c:pt>
                <c:pt idx="13">
                  <c:v>4.7074362500649086E-2</c:v>
                </c:pt>
                <c:pt idx="14">
                  <c:v>5.4692463182211944E-2</c:v>
                </c:pt>
                <c:pt idx="15">
                  <c:v>6.3062660215628993E-2</c:v>
                </c:pt>
                <c:pt idx="16">
                  <c:v>6.2499198512439104E-2</c:v>
                </c:pt>
                <c:pt idx="17">
                  <c:v>7.1258740219906011E-2</c:v>
                </c:pt>
                <c:pt idx="18">
                  <c:v>6.4785907420050373E-2</c:v>
                </c:pt>
                <c:pt idx="19">
                  <c:v>6.6493233944005914E-2</c:v>
                </c:pt>
                <c:pt idx="20">
                  <c:v>7.3659904382455343E-2</c:v>
                </c:pt>
                <c:pt idx="21">
                  <c:v>7.9164302809305018E-2</c:v>
                </c:pt>
                <c:pt idx="22">
                  <c:v>7.9622317748074448E-2</c:v>
                </c:pt>
              </c:numCache>
            </c:numRef>
          </c:val>
          <c:smooth val="0"/>
          <c:extLst>
            <c:ext xmlns:c16="http://schemas.microsoft.com/office/drawing/2014/chart" uri="{C3380CC4-5D6E-409C-BE32-E72D297353CC}">
              <c16:uniqueId val="{00000002-393F-4B6E-90F4-0F96C0FD1A1B}"/>
            </c:ext>
          </c:extLst>
        </c:ser>
        <c:ser>
          <c:idx val="3"/>
          <c:order val="3"/>
          <c:tx>
            <c:strRef>
              <c:f>Données_dépenses!$A$37</c:f>
              <c:strCache>
                <c:ptCount val="1"/>
                <c:pt idx="0">
                  <c:v>Autres transferts courants</c:v>
                </c:pt>
              </c:strCache>
            </c:strRef>
          </c:tx>
          <c:spPr>
            <a:ln w="28575" cap="rnd">
              <a:solidFill>
                <a:schemeClr val="accent4"/>
              </a:solidFill>
              <a:round/>
            </a:ln>
            <a:effectLst/>
          </c:spPr>
          <c:marker>
            <c:symbol val="none"/>
          </c:marker>
          <c:cat>
            <c:numRef>
              <c:f>Dépenses_recettes_Apu!$AR$4:$BN$4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Données_dépenses!$AQ$37:$BM$37</c:f>
              <c:numCache>
                <c:formatCode>0.0%</c:formatCode>
                <c:ptCount val="23"/>
                <c:pt idx="0">
                  <c:v>5.4464659903542316E-2</c:v>
                </c:pt>
                <c:pt idx="1">
                  <c:v>5.4551517257591393E-2</c:v>
                </c:pt>
                <c:pt idx="2">
                  <c:v>5.5540744905675003E-2</c:v>
                </c:pt>
                <c:pt idx="3">
                  <c:v>5.6875732701237899E-2</c:v>
                </c:pt>
                <c:pt idx="4">
                  <c:v>5.5341736317066598E-2</c:v>
                </c:pt>
                <c:pt idx="5">
                  <c:v>5.8146162142128359E-2</c:v>
                </c:pt>
                <c:pt idx="6">
                  <c:v>5.8155898729076283E-2</c:v>
                </c:pt>
                <c:pt idx="7">
                  <c:v>5.8043262899497516E-2</c:v>
                </c:pt>
                <c:pt idx="8">
                  <c:v>5.8730936959719239E-2</c:v>
                </c:pt>
                <c:pt idx="9">
                  <c:v>6.0554893148674675E-2</c:v>
                </c:pt>
                <c:pt idx="10">
                  <c:v>6.0456174439846196E-2</c:v>
                </c:pt>
                <c:pt idx="11">
                  <c:v>5.9769941714361813E-2</c:v>
                </c:pt>
                <c:pt idx="12">
                  <c:v>6.0178747745242366E-2</c:v>
                </c:pt>
                <c:pt idx="13">
                  <c:v>6.2378032131675872E-2</c:v>
                </c:pt>
                <c:pt idx="14">
                  <c:v>5.9513221401757341E-2</c:v>
                </c:pt>
                <c:pt idx="15">
                  <c:v>5.95991977124887E-2</c:v>
                </c:pt>
                <c:pt idx="16">
                  <c:v>6.3675782251859464E-2</c:v>
                </c:pt>
                <c:pt idx="17">
                  <c:v>6.0790413768245691E-2</c:v>
                </c:pt>
                <c:pt idx="18">
                  <c:v>6.3331751890980767E-2</c:v>
                </c:pt>
                <c:pt idx="19">
                  <c:v>6.3960895706600532E-2</c:v>
                </c:pt>
                <c:pt idx="20">
                  <c:v>6.7815746825963197E-2</c:v>
                </c:pt>
                <c:pt idx="21">
                  <c:v>6.9968097527359469E-2</c:v>
                </c:pt>
                <c:pt idx="22">
                  <c:v>6.7344825721667195E-2</c:v>
                </c:pt>
              </c:numCache>
            </c:numRef>
          </c:val>
          <c:smooth val="0"/>
          <c:extLst>
            <c:ext xmlns:c16="http://schemas.microsoft.com/office/drawing/2014/chart" uri="{C3380CC4-5D6E-409C-BE32-E72D297353CC}">
              <c16:uniqueId val="{00000003-393F-4B6E-90F4-0F96C0FD1A1B}"/>
            </c:ext>
          </c:extLst>
        </c:ser>
        <c:ser>
          <c:idx val="4"/>
          <c:order val="4"/>
          <c:tx>
            <c:strRef>
              <c:f>Données_dépenses!$A$38</c:f>
              <c:strCache>
                <c:ptCount val="1"/>
                <c:pt idx="0">
                  <c:v>Intérêts</c:v>
                </c:pt>
              </c:strCache>
            </c:strRef>
          </c:tx>
          <c:spPr>
            <a:ln w="28575" cap="rnd">
              <a:solidFill>
                <a:schemeClr val="accent5"/>
              </a:solidFill>
              <a:round/>
            </a:ln>
            <a:effectLst/>
          </c:spPr>
          <c:marker>
            <c:symbol val="none"/>
          </c:marker>
          <c:cat>
            <c:numRef>
              <c:f>Dépenses_recettes_Apu!$AR$4:$BN$4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Données_dépenses!$AQ$38:$BM$38</c:f>
              <c:numCache>
                <c:formatCode>0.0%</c:formatCode>
                <c:ptCount val="23"/>
                <c:pt idx="0">
                  <c:v>6.1082321636454329E-2</c:v>
                </c:pt>
                <c:pt idx="1">
                  <c:v>6.077462413507629E-2</c:v>
                </c:pt>
                <c:pt idx="2">
                  <c:v>5.9073084902185075E-2</c:v>
                </c:pt>
                <c:pt idx="3">
                  <c:v>5.5557308778856604E-2</c:v>
                </c:pt>
                <c:pt idx="4">
                  <c:v>5.4299227105239503E-2</c:v>
                </c:pt>
                <c:pt idx="5">
                  <c:v>5.340237307967044E-2</c:v>
                </c:pt>
                <c:pt idx="6">
                  <c:v>5.1518264140675056E-2</c:v>
                </c:pt>
                <c:pt idx="7">
                  <c:v>5.2593625545560525E-2</c:v>
                </c:pt>
                <c:pt idx="8">
                  <c:v>5.460126862340884E-2</c:v>
                </c:pt>
                <c:pt idx="9">
                  <c:v>4.6892598367421809E-2</c:v>
                </c:pt>
                <c:pt idx="10">
                  <c:v>4.840054463248937E-2</c:v>
                </c:pt>
                <c:pt idx="11">
                  <c:v>5.1251406320644607E-2</c:v>
                </c:pt>
                <c:pt idx="12">
                  <c:v>4.9005525378726995E-2</c:v>
                </c:pt>
                <c:pt idx="13">
                  <c:v>4.3928533738929708E-2</c:v>
                </c:pt>
                <c:pt idx="14">
                  <c:v>4.2032094385545143E-2</c:v>
                </c:pt>
                <c:pt idx="15">
                  <c:v>3.9143630440420719E-2</c:v>
                </c:pt>
                <c:pt idx="16">
                  <c:v>3.6746601692741736E-2</c:v>
                </c:pt>
                <c:pt idx="17">
                  <c:v>3.4500363955931236E-2</c:v>
                </c:pt>
                <c:pt idx="18">
                  <c:v>3.42154695919493E-2</c:v>
                </c:pt>
                <c:pt idx="19">
                  <c:v>2.9304918629184943E-2</c:v>
                </c:pt>
                <c:pt idx="20">
                  <c:v>2.3481397440700866E-2</c:v>
                </c:pt>
                <c:pt idx="21">
                  <c:v>2.6217555714792055E-2</c:v>
                </c:pt>
                <c:pt idx="22">
                  <c:v>3.5174893471931513E-2</c:v>
                </c:pt>
              </c:numCache>
            </c:numRef>
          </c:val>
          <c:smooth val="0"/>
          <c:extLst>
            <c:ext xmlns:c16="http://schemas.microsoft.com/office/drawing/2014/chart" uri="{C3380CC4-5D6E-409C-BE32-E72D297353CC}">
              <c16:uniqueId val="{00000004-393F-4B6E-90F4-0F96C0FD1A1B}"/>
            </c:ext>
          </c:extLst>
        </c:ser>
        <c:dLbls>
          <c:showLegendKey val="0"/>
          <c:showVal val="0"/>
          <c:showCatName val="0"/>
          <c:showSerName val="0"/>
          <c:showPercent val="0"/>
          <c:showBubbleSize val="0"/>
        </c:dLbls>
        <c:smooth val="0"/>
        <c:axId val="685480896"/>
        <c:axId val="753860176"/>
      </c:lineChart>
      <c:catAx>
        <c:axId val="68548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753860176"/>
        <c:crosses val="autoZero"/>
        <c:auto val="1"/>
        <c:lblAlgn val="ctr"/>
        <c:lblOffset val="100"/>
        <c:noMultiLvlLbl val="0"/>
      </c:catAx>
      <c:valAx>
        <c:axId val="753860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685480896"/>
        <c:crosses val="autoZero"/>
        <c:crossBetween val="between"/>
      </c:valAx>
      <c:spPr>
        <a:noFill/>
        <a:ln>
          <a:noFill/>
        </a:ln>
        <a:effectLst/>
      </c:spPr>
    </c:plotArea>
    <c:legend>
      <c:legendPos val="b"/>
      <c:layout>
        <c:manualLayout>
          <c:xMode val="edge"/>
          <c:yMode val="edge"/>
          <c:x val="8.3962846924711551E-2"/>
          <c:y val="0.83134760423366338"/>
          <c:w val="0.88126960297522461"/>
          <c:h val="0.1560826456123901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Evolution des composantes</a:t>
            </a:r>
            <a:r>
              <a:rPr lang="fr-FR" sz="1800" b="1" baseline="0"/>
              <a:t> de la dépense publique corrigée de l'inflation (base 100 en 2000)</a:t>
            </a:r>
            <a:endParaRPr lang="fr-FR"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Données_dépenses!$A$41</c:f>
              <c:strCache>
                <c:ptCount val="1"/>
                <c:pt idx="0">
                  <c:v>Dépenses pour financer les services publics</c:v>
                </c:pt>
              </c:strCache>
            </c:strRef>
          </c:tx>
          <c:spPr>
            <a:ln w="28575" cap="rnd">
              <a:solidFill>
                <a:schemeClr val="tx1"/>
              </a:solidFill>
              <a:round/>
            </a:ln>
            <a:effectLst/>
          </c:spPr>
          <c:marker>
            <c:symbol val="none"/>
          </c:marker>
          <c:cat>
            <c:numRef>
              <c:f>Données_dépenses!$AQ$1:$BM$1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Données_dépenses!$AQ$66:$BM$66</c:f>
              <c:numCache>
                <c:formatCode>General</c:formatCode>
                <c:ptCount val="23"/>
                <c:pt idx="0">
                  <c:v>100</c:v>
                </c:pt>
                <c:pt idx="1">
                  <c:v>101.30749798401347</c:v>
                </c:pt>
                <c:pt idx="2">
                  <c:v>104.40573702410764</c:v>
                </c:pt>
                <c:pt idx="3">
                  <c:v>105.65119058005246</c:v>
                </c:pt>
                <c:pt idx="4">
                  <c:v>107.68450717254467</c:v>
                </c:pt>
                <c:pt idx="5">
                  <c:v>109.64333350992135</c:v>
                </c:pt>
                <c:pt idx="6">
                  <c:v>110.91091178834616</c:v>
                </c:pt>
                <c:pt idx="7">
                  <c:v>113.42735164216741</c:v>
                </c:pt>
                <c:pt idx="8">
                  <c:v>113.27728895786993</c:v>
                </c:pt>
                <c:pt idx="9">
                  <c:v>117.33766336599116</c:v>
                </c:pt>
                <c:pt idx="10">
                  <c:v>117.46007390006801</c:v>
                </c:pt>
                <c:pt idx="11">
                  <c:v>116.14407964660302</c:v>
                </c:pt>
                <c:pt idx="12">
                  <c:v>117.20519661373136</c:v>
                </c:pt>
                <c:pt idx="13">
                  <c:v>117.57816067905819</c:v>
                </c:pt>
                <c:pt idx="14">
                  <c:v>116.8952563270873</c:v>
                </c:pt>
                <c:pt idx="15">
                  <c:v>116.65371198922401</c:v>
                </c:pt>
                <c:pt idx="16">
                  <c:v>117.2132832256745</c:v>
                </c:pt>
                <c:pt idx="17">
                  <c:v>118.88006018722639</c:v>
                </c:pt>
                <c:pt idx="18">
                  <c:v>118.97164914541325</c:v>
                </c:pt>
                <c:pt idx="19">
                  <c:v>121.55177390614028</c:v>
                </c:pt>
                <c:pt idx="20">
                  <c:v>122.39803037401303</c:v>
                </c:pt>
                <c:pt idx="21">
                  <c:v>125.61741661962346</c:v>
                </c:pt>
                <c:pt idx="22">
                  <c:v>126.57590854832205</c:v>
                </c:pt>
              </c:numCache>
            </c:numRef>
          </c:val>
          <c:smooth val="0"/>
          <c:extLst>
            <c:ext xmlns:c16="http://schemas.microsoft.com/office/drawing/2014/chart" uri="{C3380CC4-5D6E-409C-BE32-E72D297353CC}">
              <c16:uniqueId val="{00000000-C189-4684-AF34-F0CA657A1663}"/>
            </c:ext>
          </c:extLst>
        </c:ser>
        <c:ser>
          <c:idx val="1"/>
          <c:order val="1"/>
          <c:tx>
            <c:strRef>
              <c:f>Données_dépenses!$A$42</c:f>
              <c:strCache>
                <c:ptCount val="1"/>
                <c:pt idx="0">
                  <c:v>Prestations aux ménages</c:v>
                </c:pt>
              </c:strCache>
            </c:strRef>
          </c:tx>
          <c:spPr>
            <a:ln w="28575" cap="rnd">
              <a:solidFill>
                <a:schemeClr val="accent2"/>
              </a:solidFill>
              <a:round/>
            </a:ln>
            <a:effectLst/>
          </c:spPr>
          <c:marker>
            <c:symbol val="none"/>
          </c:marker>
          <c:cat>
            <c:numRef>
              <c:f>Données_dépenses!$AQ$1:$BM$1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Données_dépenses!$AQ$67:$BM$67</c:f>
              <c:numCache>
                <c:formatCode>General</c:formatCode>
                <c:ptCount val="23"/>
                <c:pt idx="0">
                  <c:v>100</c:v>
                </c:pt>
                <c:pt idx="1">
                  <c:v>103.18056202958422</c:v>
                </c:pt>
                <c:pt idx="2">
                  <c:v>106.77832973195967</c:v>
                </c:pt>
                <c:pt idx="3">
                  <c:v>109.82195979028428</c:v>
                </c:pt>
                <c:pt idx="4">
                  <c:v>112.6603750598574</c:v>
                </c:pt>
                <c:pt idx="5">
                  <c:v>115.36747410334053</c:v>
                </c:pt>
                <c:pt idx="6">
                  <c:v>119.11321816893972</c:v>
                </c:pt>
                <c:pt idx="7">
                  <c:v>122.80075910141711</c:v>
                </c:pt>
                <c:pt idx="8">
                  <c:v>123.72361422372258</c:v>
                </c:pt>
                <c:pt idx="9">
                  <c:v>130.20106059568334</c:v>
                </c:pt>
                <c:pt idx="10">
                  <c:v>132.26632718154846</c:v>
                </c:pt>
                <c:pt idx="11">
                  <c:v>133.24352693618837</c:v>
                </c:pt>
                <c:pt idx="12">
                  <c:v>135.06178146084693</c:v>
                </c:pt>
                <c:pt idx="13">
                  <c:v>137.72600577178477</c:v>
                </c:pt>
                <c:pt idx="14">
                  <c:v>140.09471803276503</c:v>
                </c:pt>
                <c:pt idx="15">
                  <c:v>142.3021022430392</c:v>
                </c:pt>
                <c:pt idx="16">
                  <c:v>144.63941189528683</c:v>
                </c:pt>
                <c:pt idx="17">
                  <c:v>145.64159864580887</c:v>
                </c:pt>
                <c:pt idx="18">
                  <c:v>145.59398011587405</c:v>
                </c:pt>
                <c:pt idx="19">
                  <c:v>147.83454533011869</c:v>
                </c:pt>
                <c:pt idx="20">
                  <c:v>158.56133342783261</c:v>
                </c:pt>
                <c:pt idx="21">
                  <c:v>158.07558330592104</c:v>
                </c:pt>
                <c:pt idx="22">
                  <c:v>151.90464586085892</c:v>
                </c:pt>
              </c:numCache>
            </c:numRef>
          </c:val>
          <c:smooth val="0"/>
          <c:extLst>
            <c:ext xmlns:c16="http://schemas.microsoft.com/office/drawing/2014/chart" uri="{C3380CC4-5D6E-409C-BE32-E72D297353CC}">
              <c16:uniqueId val="{00000001-C189-4684-AF34-F0CA657A1663}"/>
            </c:ext>
          </c:extLst>
        </c:ser>
        <c:ser>
          <c:idx val="2"/>
          <c:order val="2"/>
          <c:tx>
            <c:strRef>
              <c:f>Données_dépenses!$A$43</c:f>
              <c:strCache>
                <c:ptCount val="1"/>
                <c:pt idx="0">
                  <c:v>Subventions et transferts en capital</c:v>
                </c:pt>
              </c:strCache>
            </c:strRef>
          </c:tx>
          <c:spPr>
            <a:ln w="28575" cap="rnd">
              <a:solidFill>
                <a:srgbClr val="0070C0"/>
              </a:solidFill>
              <a:round/>
            </a:ln>
            <a:effectLst/>
          </c:spPr>
          <c:marker>
            <c:symbol val="none"/>
          </c:marker>
          <c:cat>
            <c:numRef>
              <c:f>Données_dépenses!$AQ$1:$BM$1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Données_dépenses!$AQ$68:$BM$68</c:f>
              <c:numCache>
                <c:formatCode>General</c:formatCode>
                <c:ptCount val="23"/>
                <c:pt idx="0">
                  <c:v>100</c:v>
                </c:pt>
                <c:pt idx="1">
                  <c:v>107.94038670981732</c:v>
                </c:pt>
                <c:pt idx="2">
                  <c:v>116.20302756683145</c:v>
                </c:pt>
                <c:pt idx="3">
                  <c:v>113.81287839414831</c:v>
                </c:pt>
                <c:pt idx="4">
                  <c:v>114.67388064837807</c:v>
                </c:pt>
                <c:pt idx="5">
                  <c:v>117.93221941628899</c:v>
                </c:pt>
                <c:pt idx="6">
                  <c:v>122.06563941213237</c:v>
                </c:pt>
                <c:pt idx="7">
                  <c:v>127.38469948635492</c:v>
                </c:pt>
                <c:pt idx="8">
                  <c:v>143.85977632519382</c:v>
                </c:pt>
                <c:pt idx="9">
                  <c:v>159.97871692226167</c:v>
                </c:pt>
                <c:pt idx="10">
                  <c:v>159.65804976062427</c:v>
                </c:pt>
                <c:pt idx="11">
                  <c:v>155.81608525498049</c:v>
                </c:pt>
                <c:pt idx="12">
                  <c:v>160.72899655613776</c:v>
                </c:pt>
                <c:pt idx="13">
                  <c:v>156.19612451674635</c:v>
                </c:pt>
                <c:pt idx="14">
                  <c:v>183.3012929806093</c:v>
                </c:pt>
                <c:pt idx="15">
                  <c:v>214.3952468260282</c:v>
                </c:pt>
                <c:pt idx="16">
                  <c:v>215.14952471167831</c:v>
                </c:pt>
                <c:pt idx="17">
                  <c:v>248.87796563798014</c:v>
                </c:pt>
                <c:pt idx="18">
                  <c:v>225.16882363406739</c:v>
                </c:pt>
                <c:pt idx="19">
                  <c:v>234.58906971070036</c:v>
                </c:pt>
                <c:pt idx="20">
                  <c:v>272.76945792152395</c:v>
                </c:pt>
                <c:pt idx="21">
                  <c:v>299.71294380938792</c:v>
                </c:pt>
                <c:pt idx="22">
                  <c:v>298.32888106388913</c:v>
                </c:pt>
              </c:numCache>
            </c:numRef>
          </c:val>
          <c:smooth val="0"/>
          <c:extLst>
            <c:ext xmlns:c16="http://schemas.microsoft.com/office/drawing/2014/chart" uri="{C3380CC4-5D6E-409C-BE32-E72D297353CC}">
              <c16:uniqueId val="{00000002-C189-4684-AF34-F0CA657A1663}"/>
            </c:ext>
          </c:extLst>
        </c:ser>
        <c:ser>
          <c:idx val="3"/>
          <c:order val="3"/>
          <c:tx>
            <c:strRef>
              <c:f>Données_dépenses!$A$44</c:f>
              <c:strCache>
                <c:ptCount val="1"/>
                <c:pt idx="0">
                  <c:v>Autres transferts courants</c:v>
                </c:pt>
              </c:strCache>
            </c:strRef>
          </c:tx>
          <c:spPr>
            <a:ln w="28575" cap="rnd">
              <a:solidFill>
                <a:schemeClr val="accent4"/>
              </a:solidFill>
              <a:round/>
            </a:ln>
            <a:effectLst/>
          </c:spPr>
          <c:marker>
            <c:symbol val="none"/>
          </c:marker>
          <c:cat>
            <c:numRef>
              <c:f>Données_dépenses!$AQ$1:$BM$1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Données_dépenses!$AQ$69:$BM$69</c:f>
              <c:numCache>
                <c:formatCode>General</c:formatCode>
                <c:ptCount val="23"/>
                <c:pt idx="0">
                  <c:v>100</c:v>
                </c:pt>
                <c:pt idx="1">
                  <c:v>102.63428028482069</c:v>
                </c:pt>
                <c:pt idx="2">
                  <c:v>108.04089918301472</c:v>
                </c:pt>
                <c:pt idx="3">
                  <c:v>112.39709508896122</c:v>
                </c:pt>
                <c:pt idx="4">
                  <c:v>111.41427189748735</c:v>
                </c:pt>
                <c:pt idx="5">
                  <c:v>119.83571248509355</c:v>
                </c:pt>
                <c:pt idx="6">
                  <c:v>122.34400164613645</c:v>
                </c:pt>
                <c:pt idx="7">
                  <c:v>125.63208495525731</c:v>
                </c:pt>
                <c:pt idx="8">
                  <c:v>128.67799350897221</c:v>
                </c:pt>
                <c:pt idx="9">
                  <c:v>138.13092736142829</c:v>
                </c:pt>
                <c:pt idx="10">
                  <c:v>139.26650948856994</c:v>
                </c:pt>
                <c:pt idx="11">
                  <c:v>137.66796728320409</c:v>
                </c:pt>
                <c:pt idx="12">
                  <c:v>140.0708658300012</c:v>
                </c:pt>
                <c:pt idx="13">
                  <c:v>146.15190686423102</c:v>
                </c:pt>
                <c:pt idx="14">
                  <c:v>140.84405289096122</c:v>
                </c:pt>
                <c:pt idx="15">
                  <c:v>143.07715269804822</c:v>
                </c:pt>
                <c:pt idx="16">
                  <c:v>154.78441904457168</c:v>
                </c:pt>
                <c:pt idx="17">
                  <c:v>149.92374319184253</c:v>
                </c:pt>
                <c:pt idx="18">
                  <c:v>155.43049283455798</c:v>
                </c:pt>
                <c:pt idx="19">
                  <c:v>159.34258698610213</c:v>
                </c:pt>
                <c:pt idx="20">
                  <c:v>177.32997309905099</c:v>
                </c:pt>
                <c:pt idx="21">
                  <c:v>187.05235609717431</c:v>
                </c:pt>
                <c:pt idx="22">
                  <c:v>178.17703458697667</c:v>
                </c:pt>
              </c:numCache>
            </c:numRef>
          </c:val>
          <c:smooth val="0"/>
          <c:extLst>
            <c:ext xmlns:c16="http://schemas.microsoft.com/office/drawing/2014/chart" uri="{C3380CC4-5D6E-409C-BE32-E72D297353CC}">
              <c16:uniqueId val="{00000003-C189-4684-AF34-F0CA657A1663}"/>
            </c:ext>
          </c:extLst>
        </c:ser>
        <c:ser>
          <c:idx val="4"/>
          <c:order val="4"/>
          <c:tx>
            <c:strRef>
              <c:f>Données_dépenses!$A$45</c:f>
              <c:strCache>
                <c:ptCount val="1"/>
                <c:pt idx="0">
                  <c:v>Intérêts</c:v>
                </c:pt>
              </c:strCache>
            </c:strRef>
          </c:tx>
          <c:spPr>
            <a:ln w="28575" cap="rnd">
              <a:solidFill>
                <a:srgbClr val="FF0000"/>
              </a:solidFill>
              <a:round/>
            </a:ln>
            <a:effectLst/>
          </c:spPr>
          <c:marker>
            <c:symbol val="none"/>
          </c:marker>
          <c:cat>
            <c:numRef>
              <c:f>Données_dépenses!$AQ$1:$BM$1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Données_dépenses!$AQ$70:$BM$70</c:f>
              <c:numCache>
                <c:formatCode>General</c:formatCode>
                <c:ptCount val="23"/>
                <c:pt idx="0">
                  <c:v>100</c:v>
                </c:pt>
                <c:pt idx="1">
                  <c:v>101.95467606902328</c:v>
                </c:pt>
                <c:pt idx="2">
                  <c:v>102.46260697419514</c:v>
                </c:pt>
                <c:pt idx="3">
                  <c:v>97.89681064173692</c:v>
                </c:pt>
                <c:pt idx="4">
                  <c:v>97.472241686412673</c:v>
                </c:pt>
                <c:pt idx="5">
                  <c:v>98.135248023646909</c:v>
                </c:pt>
                <c:pt idx="6">
                  <c:v>96.638324540730508</c:v>
                </c:pt>
                <c:pt idx="7">
                  <c:v>101.50352380674103</c:v>
                </c:pt>
                <c:pt idx="8">
                  <c:v>106.66927537188346</c:v>
                </c:pt>
                <c:pt idx="9">
                  <c:v>95.37734833444209</c:v>
                </c:pt>
                <c:pt idx="10">
                  <c:v>99.415828848331117</c:v>
                </c:pt>
                <c:pt idx="11">
                  <c:v>105.25800029842441</c:v>
                </c:pt>
                <c:pt idx="12">
                  <c:v>101.70656269739277</c:v>
                </c:pt>
                <c:pt idx="13">
                  <c:v>91.773814752218001</c:v>
                </c:pt>
                <c:pt idx="14">
                  <c:v>88.696267860458207</c:v>
                </c:pt>
                <c:pt idx="15">
                  <c:v>83.789623401799133</c:v>
                </c:pt>
                <c:pt idx="16">
                  <c:v>79.646995017776348</c:v>
                </c:pt>
                <c:pt idx="17">
                  <c:v>75.867933461341465</c:v>
                </c:pt>
                <c:pt idx="18">
                  <c:v>74.874940074297911</c:v>
                </c:pt>
                <c:pt idx="19">
                  <c:v>65.096420330937704</c:v>
                </c:pt>
                <c:pt idx="20">
                  <c:v>54.748824544920595</c:v>
                </c:pt>
                <c:pt idx="21">
                  <c:v>62.496339053036834</c:v>
                </c:pt>
                <c:pt idx="22">
                  <c:v>82.981168245519839</c:v>
                </c:pt>
              </c:numCache>
            </c:numRef>
          </c:val>
          <c:smooth val="0"/>
          <c:extLst>
            <c:ext xmlns:c16="http://schemas.microsoft.com/office/drawing/2014/chart" uri="{C3380CC4-5D6E-409C-BE32-E72D297353CC}">
              <c16:uniqueId val="{00000004-C189-4684-AF34-F0CA657A1663}"/>
            </c:ext>
          </c:extLst>
        </c:ser>
        <c:dLbls>
          <c:showLegendKey val="0"/>
          <c:showVal val="0"/>
          <c:showCatName val="0"/>
          <c:showSerName val="0"/>
          <c:showPercent val="0"/>
          <c:showBubbleSize val="0"/>
        </c:dLbls>
        <c:smooth val="0"/>
        <c:axId val="826510928"/>
        <c:axId val="1620588288"/>
      </c:lineChart>
      <c:catAx>
        <c:axId val="82651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620588288"/>
        <c:crosses val="autoZero"/>
        <c:auto val="1"/>
        <c:lblAlgn val="ctr"/>
        <c:lblOffset val="100"/>
        <c:noMultiLvlLbl val="0"/>
      </c:catAx>
      <c:valAx>
        <c:axId val="1620588288"/>
        <c:scaling>
          <c:orientation val="minMax"/>
          <c:max val="30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82651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fr-FR" sz="2400" b="1"/>
              <a:t>Dépenses pour les services publics</a:t>
            </a:r>
            <a:r>
              <a:rPr lang="fr-FR" sz="2400" b="1" baseline="0"/>
              <a:t> par habitant (€ 2022)</a:t>
            </a:r>
            <a:endParaRPr lang="fr-FR" sz="2400" b="1"/>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50800" cap="rnd">
              <a:solidFill>
                <a:schemeClr val="accent1"/>
              </a:solidFill>
              <a:round/>
            </a:ln>
            <a:effectLst/>
          </c:spPr>
          <c:marker>
            <c:symbol val="none"/>
          </c:marker>
          <c:cat>
            <c:numRef>
              <c:f>Données_dépenses!$B$1:$BM$1</c:f>
              <c:numCache>
                <c:formatCode>General</c:formatCode>
                <c:ptCount val="64"/>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pt idx="57">
                  <c:v>2016</c:v>
                </c:pt>
                <c:pt idx="58">
                  <c:v>2017</c:v>
                </c:pt>
                <c:pt idx="59">
                  <c:v>2018</c:v>
                </c:pt>
                <c:pt idx="60">
                  <c:v>2019</c:v>
                </c:pt>
                <c:pt idx="61">
                  <c:v>2020</c:v>
                </c:pt>
                <c:pt idx="62">
                  <c:v>2021</c:v>
                </c:pt>
                <c:pt idx="63">
                  <c:v>2022</c:v>
                </c:pt>
              </c:numCache>
            </c:numRef>
          </c:cat>
          <c:val>
            <c:numRef>
              <c:f>Données_dépenses!$B$56:$BM$56</c:f>
              <c:numCache>
                <c:formatCode>General</c:formatCode>
                <c:ptCount val="64"/>
                <c:pt idx="0">
                  <c:v>1952.9313372189577</c:v>
                </c:pt>
                <c:pt idx="1">
                  <c:v>1999.6082274727185</c:v>
                </c:pt>
                <c:pt idx="2">
                  <c:v>2148.88205932439</c:v>
                </c:pt>
                <c:pt idx="3">
                  <c:v>2322.1679211060186</c:v>
                </c:pt>
                <c:pt idx="4">
                  <c:v>2512.8548121603253</c:v>
                </c:pt>
                <c:pt idx="5">
                  <c:v>2717.2264229166526</c:v>
                </c:pt>
                <c:pt idx="6">
                  <c:v>2859.7436503053068</c:v>
                </c:pt>
                <c:pt idx="7">
                  <c:v>2966.8798735495125</c:v>
                </c:pt>
                <c:pt idx="8">
                  <c:v>3135.1094561346176</c:v>
                </c:pt>
                <c:pt idx="9">
                  <c:v>3393.8138718208033</c:v>
                </c:pt>
                <c:pt idx="10">
                  <c:v>3507.1114387859348</c:v>
                </c:pt>
                <c:pt idx="11">
                  <c:v>3687.7444566482636</c:v>
                </c:pt>
                <c:pt idx="12">
                  <c:v>3903.6371309170618</c:v>
                </c:pt>
                <c:pt idx="13">
                  <c:v>4063.3839937338416</c:v>
                </c:pt>
                <c:pt idx="14">
                  <c:v>4195.431006644083</c:v>
                </c:pt>
                <c:pt idx="15">
                  <c:v>4329.4016092777947</c:v>
                </c:pt>
                <c:pt idx="16">
                  <c:v>4724.1039743983056</c:v>
                </c:pt>
                <c:pt idx="17">
                  <c:v>4969.1827000088078</c:v>
                </c:pt>
                <c:pt idx="18">
                  <c:v>4985.1898053477753</c:v>
                </c:pt>
                <c:pt idx="19">
                  <c:v>5231.2103364082814</c:v>
                </c:pt>
                <c:pt idx="20">
                  <c:v>5336.066623836231</c:v>
                </c:pt>
                <c:pt idx="21">
                  <c:v>5469.8070354149568</c:v>
                </c:pt>
                <c:pt idx="22">
                  <c:v>5509.0499216610006</c:v>
                </c:pt>
                <c:pt idx="23">
                  <c:v>5757.5957485310237</c:v>
                </c:pt>
                <c:pt idx="24">
                  <c:v>5763.9636017197954</c:v>
                </c:pt>
                <c:pt idx="25">
                  <c:v>5787.1793769793976</c:v>
                </c:pt>
                <c:pt idx="26">
                  <c:v>5841.1317503789423</c:v>
                </c:pt>
                <c:pt idx="27">
                  <c:v>5981.6548171348413</c:v>
                </c:pt>
                <c:pt idx="28">
                  <c:v>5984.5505712330514</c:v>
                </c:pt>
                <c:pt idx="29">
                  <c:v>6208.6396049372834</c:v>
                </c:pt>
                <c:pt idx="30">
                  <c:v>6264.076727181553</c:v>
                </c:pt>
                <c:pt idx="31">
                  <c:v>6388.3413092662413</c:v>
                </c:pt>
                <c:pt idx="32">
                  <c:v>6529.0268696998646</c:v>
                </c:pt>
                <c:pt idx="33">
                  <c:v>6729.0639068971559</c:v>
                </c:pt>
                <c:pt idx="34">
                  <c:v>6805.3516760521816</c:v>
                </c:pt>
                <c:pt idx="35">
                  <c:v>6806.3543486007193</c:v>
                </c:pt>
                <c:pt idx="36">
                  <c:v>6835.653295735965</c:v>
                </c:pt>
                <c:pt idx="37">
                  <c:v>6956.0520502128184</c:v>
                </c:pt>
                <c:pt idx="38">
                  <c:v>6926.6316232763902</c:v>
                </c:pt>
                <c:pt idx="39">
                  <c:v>6953.8671111246058</c:v>
                </c:pt>
                <c:pt idx="40">
                  <c:v>7107.3843924178464</c:v>
                </c:pt>
                <c:pt idx="41">
                  <c:v>7298.553542068782</c:v>
                </c:pt>
                <c:pt idx="42">
                  <c:v>7340.9794500215075</c:v>
                </c:pt>
                <c:pt idx="43">
                  <c:v>7511.5453359714966</c:v>
                </c:pt>
                <c:pt idx="44">
                  <c:v>7548.6231315683144</c:v>
                </c:pt>
                <c:pt idx="45">
                  <c:v>7638.6632300417496</c:v>
                </c:pt>
                <c:pt idx="46">
                  <c:v>7720.4685783397181</c:v>
                </c:pt>
                <c:pt idx="47">
                  <c:v>7756.7987756688217</c:v>
                </c:pt>
                <c:pt idx="48">
                  <c:v>7885.2957866966281</c:v>
                </c:pt>
                <c:pt idx="49">
                  <c:v>7832.385392254927</c:v>
                </c:pt>
                <c:pt idx="50">
                  <c:v>8072.9097512576373</c:v>
                </c:pt>
                <c:pt idx="51">
                  <c:v>8042.9496016504045</c:v>
                </c:pt>
                <c:pt idx="52">
                  <c:v>7915.3813589342653</c:v>
                </c:pt>
                <c:pt idx="53">
                  <c:v>7950.1947733683146</c:v>
                </c:pt>
                <c:pt idx="54">
                  <c:v>7936.3009758728085</c:v>
                </c:pt>
                <c:pt idx="55">
                  <c:v>7850.0145834272071</c:v>
                </c:pt>
                <c:pt idx="56">
                  <c:v>7799.1457248467414</c:v>
                </c:pt>
                <c:pt idx="57">
                  <c:v>7807.1832918530636</c:v>
                </c:pt>
                <c:pt idx="58">
                  <c:v>7886.5717174918582</c:v>
                </c:pt>
                <c:pt idx="59">
                  <c:v>7856.8869600324588</c:v>
                </c:pt>
                <c:pt idx="60">
                  <c:v>7996.1036583849373</c:v>
                </c:pt>
                <c:pt idx="61">
                  <c:v>8024.2679100366568</c:v>
                </c:pt>
                <c:pt idx="62">
                  <c:v>8205.7218817742596</c:v>
                </c:pt>
                <c:pt idx="63">
                  <c:v>8243.2811173846767</c:v>
                </c:pt>
              </c:numCache>
            </c:numRef>
          </c:val>
          <c:smooth val="0"/>
          <c:extLst>
            <c:ext xmlns:c16="http://schemas.microsoft.com/office/drawing/2014/chart" uri="{C3380CC4-5D6E-409C-BE32-E72D297353CC}">
              <c16:uniqueId val="{00000000-7CD5-45EC-96B5-BA8CEA53C87F}"/>
            </c:ext>
          </c:extLst>
        </c:ser>
        <c:dLbls>
          <c:showLegendKey val="0"/>
          <c:showVal val="0"/>
          <c:showCatName val="0"/>
          <c:showSerName val="0"/>
          <c:showPercent val="0"/>
          <c:showBubbleSize val="0"/>
        </c:dLbls>
        <c:smooth val="0"/>
        <c:axId val="1575894960"/>
        <c:axId val="1486724192"/>
      </c:lineChart>
      <c:catAx>
        <c:axId val="157589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fr-FR"/>
          </a:p>
        </c:txPr>
        <c:crossAx val="1486724192"/>
        <c:crosses val="autoZero"/>
        <c:auto val="1"/>
        <c:lblAlgn val="ctr"/>
        <c:lblOffset val="100"/>
        <c:noMultiLvlLbl val="0"/>
      </c:catAx>
      <c:valAx>
        <c:axId val="1486724192"/>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fr-FR"/>
          </a:p>
        </c:txPr>
        <c:crossAx val="1575894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8A0433-17FA-46F8-818D-EFE8ED225F7F}">
  <sheetPr/>
  <sheetViews>
    <sheetView zoomScale="8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138F210-5BDB-47DB-A3B7-0A147769CBCA}">
  <sheetPr/>
  <sheetViews>
    <sheetView zoomScale="8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BDB4E72-60D6-4568-A1E8-77C283F3C95D}">
  <sheetPr/>
  <sheetViews>
    <sheetView zoomScale="8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BA5B78-D33E-4945-AC9D-DF58FC32AC31}">
  <sheetPr/>
  <sheetViews>
    <sheetView zoomScale="8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684223-DC01-4AB0-8E8A-82ED241B3483}">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54ABB0F-0DAB-4D80-BB60-867BA36F5C87}">
  <sheetPr/>
  <sheetViews>
    <sheetView zoomScale="85"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89F30C-AA29-4792-B288-661436E4E25F}">
  <sheetPr/>
  <sheetViews>
    <sheetView zoomScale="85"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5284CA-9FC6-430C-AA49-D291A91A530E}">
  <sheetPr/>
  <sheetViews>
    <sheetView tabSelected="1" zoomScale="8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2C5DB2B1-6E85-493B-9B85-713F98FF9D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83409358-E1C9-4445-886D-4C6891BE9E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A81A9B7F-0249-4BA1-BEBD-460ED28EFC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92C335E0-2DF7-42B8-A5C7-8BBD45C812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400B5541-35C5-4D93-AF7B-5C93C176138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16</xdr:col>
          <xdr:colOff>95250</xdr:colOff>
          <xdr:row>23</xdr:row>
          <xdr:rowOff>28575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7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absoluteAnchor>
    <xdr:pos x="0" y="0"/>
    <xdr:ext cx="9289100" cy="6066624"/>
    <xdr:graphicFrame macro="">
      <xdr:nvGraphicFramePr>
        <xdr:cNvPr id="2" name="Graphique 1">
          <a:extLst>
            <a:ext uri="{FF2B5EF4-FFF2-40B4-BE49-F238E27FC236}">
              <a16:creationId xmlns:a16="http://schemas.microsoft.com/office/drawing/2014/main" id="{007FB8B3-F31E-4275-95C4-03C23833F9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3</xdr:row>
          <xdr:rowOff>47625</xdr:rowOff>
        </xdr:from>
        <xdr:to>
          <xdr:col>14</xdr:col>
          <xdr:colOff>133350</xdr:colOff>
          <xdr:row>30</xdr:row>
          <xdr:rowOff>57150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11A1B964-3573-4994-B6A8-CD5AF30115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279" cy="6073588"/>
    <xdr:graphicFrame macro="">
      <xdr:nvGraphicFramePr>
        <xdr:cNvPr id="2" name="Graphique 1">
          <a:extLst>
            <a:ext uri="{FF2B5EF4-FFF2-40B4-BE49-F238E27FC236}">
              <a16:creationId xmlns:a16="http://schemas.microsoft.com/office/drawing/2014/main" id="{B8789368-818D-4FB1-86EB-C30614BDC7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868G4/Documents/Billot%20Sylvain/Economistes_LFI/Donnees/Comptes-trim-decompo-taux-mar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868G4/Documents/Billot%20Sylvain/Economistes_LFI/Conjoncture-mars2024/Graphs/Revenu_natio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ertissement"/>
      <sheetName val="Evolutions"/>
    </sheetNames>
    <sheetDataSet>
      <sheetData sheetId="0"/>
      <sheetData sheetId="1">
        <row r="9">
          <cell r="B9">
            <v>30.54685606</v>
          </cell>
        </row>
        <row r="10">
          <cell r="B10">
            <v>28.33501283</v>
          </cell>
          <cell r="C10">
            <v>-2.2118432299999999</v>
          </cell>
        </row>
        <row r="11">
          <cell r="B11">
            <v>30.171672869999998</v>
          </cell>
          <cell r="C11">
            <v>1.8366600399999999</v>
          </cell>
        </row>
        <row r="12">
          <cell r="B12">
            <v>31.504342040000001</v>
          </cell>
          <cell r="C12">
            <v>1.33266917</v>
          </cell>
        </row>
        <row r="13">
          <cell r="B13">
            <v>32.698295809999998</v>
          </cell>
          <cell r="C13">
            <v>1.19395377</v>
          </cell>
        </row>
        <row r="14">
          <cell r="B14">
            <v>33.181462410000002</v>
          </cell>
          <cell r="C14">
            <v>0.4831666</v>
          </cell>
        </row>
        <row r="15">
          <cell r="B15">
            <v>34.915789009999997</v>
          </cell>
          <cell r="C15">
            <v>1.73432659</v>
          </cell>
        </row>
        <row r="16">
          <cell r="B16">
            <v>33.94163889</v>
          </cell>
          <cell r="C16">
            <v>-0.97415010999999996</v>
          </cell>
        </row>
        <row r="17">
          <cell r="B17">
            <v>33.973427180000002</v>
          </cell>
          <cell r="C17">
            <v>3.1788289999999997E-2</v>
          </cell>
        </row>
        <row r="18">
          <cell r="B18">
            <v>34.929402000000003</v>
          </cell>
          <cell r="C18">
            <v>0.95597482</v>
          </cell>
        </row>
        <row r="19">
          <cell r="B19">
            <v>31.112429899999999</v>
          </cell>
          <cell r="C19">
            <v>-3.81697211</v>
          </cell>
        </row>
        <row r="20">
          <cell r="B20">
            <v>32.728023479999997</v>
          </cell>
          <cell r="C20">
            <v>1.61559359</v>
          </cell>
        </row>
        <row r="21">
          <cell r="B21">
            <v>33.700781499999998</v>
          </cell>
          <cell r="C21">
            <v>0.97275800999999995</v>
          </cell>
        </row>
        <row r="22">
          <cell r="B22">
            <v>28.90900705</v>
          </cell>
          <cell r="C22">
            <v>-4.7917744500000001</v>
          </cell>
        </row>
        <row r="23">
          <cell r="B23">
            <v>29.755690019999999</v>
          </cell>
          <cell r="C23">
            <v>0.84668297000000003</v>
          </cell>
        </row>
        <row r="24">
          <cell r="B24">
            <v>28.58038608</v>
          </cell>
          <cell r="C24">
            <v>-1.17530394</v>
          </cell>
        </row>
        <row r="25">
          <cell r="B25">
            <v>29.670272539999999</v>
          </cell>
          <cell r="C25">
            <v>1.08988646</v>
          </cell>
        </row>
        <row r="26">
          <cell r="B26">
            <v>30.849916159999999</v>
          </cell>
          <cell r="C26">
            <v>1.17964362</v>
          </cell>
        </row>
        <row r="27">
          <cell r="B27">
            <v>30.68938026</v>
          </cell>
          <cell r="C27">
            <v>-0.16053590000000001</v>
          </cell>
        </row>
        <row r="28">
          <cell r="B28">
            <v>31.058476710000001</v>
          </cell>
          <cell r="C28">
            <v>0.36909644000000003</v>
          </cell>
        </row>
        <row r="29">
          <cell r="B29">
            <v>28.925415430000001</v>
          </cell>
          <cell r="C29">
            <v>-2.1330612800000002</v>
          </cell>
        </row>
        <row r="30">
          <cell r="B30">
            <v>29.44160896</v>
          </cell>
          <cell r="C30">
            <v>0.51619353000000001</v>
          </cell>
        </row>
        <row r="31">
          <cell r="B31">
            <v>30.697889050000001</v>
          </cell>
          <cell r="C31">
            <v>1.25628009</v>
          </cell>
        </row>
        <row r="32">
          <cell r="B32">
            <v>29.267883059999999</v>
          </cell>
          <cell r="C32">
            <v>-1.4300059899999999</v>
          </cell>
        </row>
        <row r="33">
          <cell r="B33">
            <v>29.489092370000002</v>
          </cell>
          <cell r="C33">
            <v>0.22120930999999999</v>
          </cell>
        </row>
        <row r="35">
          <cell r="B35">
            <v>30.117748169999999</v>
          </cell>
          <cell r="C35">
            <v>-0.36334976000000002</v>
          </cell>
        </row>
        <row r="36">
          <cell r="B36">
            <v>29.909969029999999</v>
          </cell>
          <cell r="C36">
            <v>-0.20777914</v>
          </cell>
        </row>
        <row r="37">
          <cell r="B37">
            <v>28.74825877</v>
          </cell>
          <cell r="C37">
            <v>-1.16171026</v>
          </cell>
        </row>
        <row r="38">
          <cell r="B38">
            <v>30.1910563</v>
          </cell>
          <cell r="C38">
            <v>1.44279753</v>
          </cell>
        </row>
        <row r="39">
          <cell r="B39">
            <v>29.361445589999999</v>
          </cell>
          <cell r="C39">
            <v>-0.82961070999999997</v>
          </cell>
        </row>
        <row r="40">
          <cell r="B40">
            <v>30.101585539999999</v>
          </cell>
          <cell r="C40">
            <v>0.74013994999999999</v>
          </cell>
        </row>
        <row r="41">
          <cell r="B41">
            <v>30.26434317</v>
          </cell>
          <cell r="C41">
            <v>0.16275762999999999</v>
          </cell>
        </row>
        <row r="42">
          <cell r="B42">
            <v>28.42264071</v>
          </cell>
          <cell r="C42">
            <v>-1.8417024500000001</v>
          </cell>
        </row>
        <row r="43">
          <cell r="B43">
            <v>29.735593909999999</v>
          </cell>
          <cell r="C43">
            <v>1.3129531999999999</v>
          </cell>
        </row>
        <row r="44">
          <cell r="B44">
            <v>29.917969840000001</v>
          </cell>
          <cell r="C44">
            <v>0.18237592999999999</v>
          </cell>
        </row>
        <row r="45">
          <cell r="B45">
            <v>31.005051699999999</v>
          </cell>
          <cell r="C45">
            <v>1.0870818499999999</v>
          </cell>
        </row>
        <row r="46">
          <cell r="B46">
            <v>30.127732850000001</v>
          </cell>
          <cell r="C46">
            <v>-0.87731884000000004</v>
          </cell>
        </row>
        <row r="47">
          <cell r="B47">
            <v>29.199865020000001</v>
          </cell>
          <cell r="C47">
            <v>-0.92786784</v>
          </cell>
        </row>
        <row r="48">
          <cell r="B48">
            <v>29.244253440000001</v>
          </cell>
          <cell r="C48">
            <v>4.4388419999999998E-2</v>
          </cell>
        </row>
        <row r="49">
          <cell r="B49">
            <v>29.273314800000001</v>
          </cell>
          <cell r="C49">
            <v>2.9061360000000001E-2</v>
          </cell>
        </row>
        <row r="50">
          <cell r="B50">
            <v>30.53226738</v>
          </cell>
          <cell r="C50">
            <v>1.2589525699999999</v>
          </cell>
        </row>
        <row r="51">
          <cell r="B51">
            <v>30.165996759999999</v>
          </cell>
          <cell r="C51">
            <v>-0.36627061</v>
          </cell>
        </row>
        <row r="52">
          <cell r="B52">
            <v>31.786185069999998</v>
          </cell>
          <cell r="C52">
            <v>1.6201883100000001</v>
          </cell>
        </row>
        <row r="53">
          <cell r="B53">
            <v>31.20859321</v>
          </cell>
          <cell r="C53">
            <v>-0.57759187000000001</v>
          </cell>
        </row>
        <row r="54">
          <cell r="B54">
            <v>31.99065203</v>
          </cell>
          <cell r="C54">
            <v>0.78205882000000004</v>
          </cell>
        </row>
        <row r="55">
          <cell r="B55">
            <v>31.644148250000001</v>
          </cell>
          <cell r="C55">
            <v>-0.34650377999999998</v>
          </cell>
        </row>
        <row r="56">
          <cell r="B56">
            <v>31.406844270000001</v>
          </cell>
          <cell r="C56">
            <v>-0.23730398</v>
          </cell>
        </row>
        <row r="57">
          <cell r="B57">
            <v>32.467032269999997</v>
          </cell>
          <cell r="C57">
            <v>1.0601879999999999</v>
          </cell>
        </row>
        <row r="58">
          <cell r="B58">
            <v>30.64003095</v>
          </cell>
          <cell r="C58">
            <v>-1.82700131</v>
          </cell>
        </row>
        <row r="59">
          <cell r="B59">
            <v>29.962747459999999</v>
          </cell>
          <cell r="C59">
            <v>-0.67728348999999999</v>
          </cell>
        </row>
        <row r="60">
          <cell r="B60">
            <v>29.121098669999999</v>
          </cell>
          <cell r="C60">
            <v>-0.84164879000000004</v>
          </cell>
        </row>
        <row r="61">
          <cell r="B61">
            <v>29.664762410000002</v>
          </cell>
          <cell r="C61">
            <v>0.54366373999999995</v>
          </cell>
        </row>
        <row r="62">
          <cell r="B62">
            <v>29.042686360000001</v>
          </cell>
          <cell r="C62">
            <v>-0.62207604999999999</v>
          </cell>
        </row>
        <row r="63">
          <cell r="B63">
            <v>28.64878856</v>
          </cell>
          <cell r="C63">
            <v>-0.39389780000000002</v>
          </cell>
        </row>
        <row r="64">
          <cell r="B64">
            <v>28.385164889999999</v>
          </cell>
          <cell r="C64">
            <v>-0.26362366999999998</v>
          </cell>
        </row>
        <row r="65">
          <cell r="B65">
            <v>22.648643209999999</v>
          </cell>
          <cell r="C65">
            <v>-5.7365216800000001</v>
          </cell>
        </row>
        <row r="67">
          <cell r="B67">
            <v>31.136664119999999</v>
          </cell>
          <cell r="C67">
            <v>1.80132428</v>
          </cell>
        </row>
        <row r="68">
          <cell r="B68">
            <v>28.193576149999998</v>
          </cell>
          <cell r="C68">
            <v>-2.9430879700000001</v>
          </cell>
        </row>
        <row r="69">
          <cell r="B69">
            <v>28.846740759999999</v>
          </cell>
          <cell r="C69">
            <v>0.65316461000000003</v>
          </cell>
        </row>
        <row r="70">
          <cell r="B70">
            <v>27.599842450000001</v>
          </cell>
          <cell r="C70">
            <v>-1.24689831</v>
          </cell>
        </row>
        <row r="71">
          <cell r="B71">
            <v>28.15057092</v>
          </cell>
          <cell r="C71">
            <v>0.55072847000000003</v>
          </cell>
        </row>
        <row r="72">
          <cell r="B72">
            <v>28.636514089999999</v>
          </cell>
          <cell r="C72">
            <v>0.48594316999999998</v>
          </cell>
        </row>
        <row r="73">
          <cell r="B73">
            <v>28.362331560000001</v>
          </cell>
          <cell r="C73">
            <v>-0.27418253999999997</v>
          </cell>
        </row>
        <row r="74">
          <cell r="B74">
            <v>28.675057880000001</v>
          </cell>
          <cell r="C74">
            <v>0.31272632</v>
          </cell>
        </row>
        <row r="75">
          <cell r="B75">
            <v>28.811125069999999</v>
          </cell>
          <cell r="C75">
            <v>0.13606719</v>
          </cell>
        </row>
        <row r="76">
          <cell r="B76">
            <v>28.599956110000001</v>
          </cell>
          <cell r="C76">
            <v>-0.21116894999999999</v>
          </cell>
        </row>
        <row r="77">
          <cell r="B77">
            <v>28.647428869999999</v>
          </cell>
          <cell r="C77">
            <v>4.7472760000000003E-2</v>
          </cell>
        </row>
        <row r="78">
          <cell r="B78">
            <v>29.46229232</v>
          </cell>
          <cell r="C78">
            <v>0.81486345000000004</v>
          </cell>
        </row>
        <row r="79">
          <cell r="B79">
            <v>29.147159380000002</v>
          </cell>
          <cell r="C79">
            <v>-0.31513295000000002</v>
          </cell>
        </row>
        <row r="80">
          <cell r="B80">
            <v>28.526621469999998</v>
          </cell>
          <cell r="C80">
            <v>-0.62053789999999998</v>
          </cell>
        </row>
        <row r="81">
          <cell r="B81">
            <v>28.884356919999998</v>
          </cell>
          <cell r="C81">
            <v>0.35773545000000001</v>
          </cell>
        </row>
        <row r="82">
          <cell r="B82">
            <v>28.72976615</v>
          </cell>
          <cell r="C82">
            <v>-0.15459076999999999</v>
          </cell>
        </row>
        <row r="83">
          <cell r="B83">
            <v>29.9558049</v>
          </cell>
          <cell r="C83">
            <v>1.2260387500000001</v>
          </cell>
        </row>
        <row r="84">
          <cell r="B84">
            <v>29.19938522</v>
          </cell>
          <cell r="C84">
            <v>-0.75641968000000004</v>
          </cell>
        </row>
        <row r="85">
          <cell r="B85">
            <v>30.185327099999999</v>
          </cell>
          <cell r="C85">
            <v>0.98594188000000005</v>
          </cell>
        </row>
        <row r="86">
          <cell r="B86">
            <v>24.81870181</v>
          </cell>
          <cell r="C86">
            <v>-5.3666252999999999</v>
          </cell>
        </row>
        <row r="87">
          <cell r="B87">
            <v>28.1158644</v>
          </cell>
          <cell r="C87">
            <v>3.2971625900000001</v>
          </cell>
        </row>
        <row r="88">
          <cell r="B88">
            <v>29.7389972</v>
          </cell>
          <cell r="C88">
            <v>1.6231328</v>
          </cell>
        </row>
        <row r="89">
          <cell r="B89">
            <v>30.384339610000001</v>
          </cell>
          <cell r="C89">
            <v>0.64534241000000003</v>
          </cell>
        </row>
        <row r="90">
          <cell r="B90">
            <v>30.986993949999999</v>
          </cell>
          <cell r="C90">
            <v>0.60265435000000001</v>
          </cell>
        </row>
        <row r="91">
          <cell r="B91">
            <v>30.2735004</v>
          </cell>
          <cell r="C91">
            <v>-0.71349355999999997</v>
          </cell>
        </row>
        <row r="92">
          <cell r="B92">
            <v>29.043434449999999</v>
          </cell>
          <cell r="C92">
            <v>-1.23006594</v>
          </cell>
        </row>
        <row r="93">
          <cell r="B93">
            <v>30.010643510000001</v>
          </cell>
          <cell r="C93">
            <v>0.96720905999999995</v>
          </cell>
        </row>
        <row r="94">
          <cell r="B94">
            <v>30.407870110000001</v>
          </cell>
          <cell r="C94">
            <v>0.39722659999999999</v>
          </cell>
        </row>
        <row r="95">
          <cell r="B95">
            <v>31.117269060000002</v>
          </cell>
          <cell r="C95">
            <v>0.70939894999999997</v>
          </cell>
        </row>
        <row r="96">
          <cell r="B96">
            <v>30.201144719999999</v>
          </cell>
          <cell r="C96">
            <v>-0.91612433999999998</v>
          </cell>
        </row>
        <row r="97">
          <cell r="B97">
            <v>31.263172709999999</v>
          </cell>
          <cell r="C97">
            <v>1.06202799</v>
          </cell>
        </row>
        <row r="99">
          <cell r="B99">
            <v>31.348852740000002</v>
          </cell>
          <cell r="C99">
            <v>0.51234290000000005</v>
          </cell>
        </row>
        <row r="100">
          <cell r="B100">
            <v>29.88376319</v>
          </cell>
          <cell r="C100">
            <v>-1.4650895500000001</v>
          </cell>
        </row>
        <row r="101">
          <cell r="B101">
            <v>31.017968679999999</v>
          </cell>
          <cell r="C101">
            <v>1.13420549</v>
          </cell>
        </row>
        <row r="102">
          <cell r="B102">
            <v>29.983406030000001</v>
          </cell>
          <cell r="C102">
            <v>-1.03456265</v>
          </cell>
        </row>
        <row r="103">
          <cell r="B103">
            <v>30.152783679999999</v>
          </cell>
          <cell r="C103">
            <v>0.16937764999999999</v>
          </cell>
        </row>
        <row r="104">
          <cell r="B104">
            <v>29.29066641</v>
          </cell>
          <cell r="C104">
            <v>-0.86211727999999999</v>
          </cell>
        </row>
        <row r="105">
          <cell r="B105">
            <v>29.375885270000001</v>
          </cell>
          <cell r="C105">
            <v>8.5218859999999994E-2</v>
          </cell>
        </row>
        <row r="106">
          <cell r="B106">
            <v>29.417865679999998</v>
          </cell>
          <cell r="C106">
            <v>4.1980410000000003E-2</v>
          </cell>
        </row>
        <row r="107">
          <cell r="B107">
            <v>30.240082699999999</v>
          </cell>
          <cell r="C107">
            <v>0.82221701999999997</v>
          </cell>
        </row>
        <row r="108">
          <cell r="B108">
            <v>31.541942250000002</v>
          </cell>
          <cell r="C108">
            <v>1.3018595500000001</v>
          </cell>
        </row>
        <row r="109">
          <cell r="B109">
            <v>29.71384553</v>
          </cell>
          <cell r="C109">
            <v>-1.82809672</v>
          </cell>
        </row>
        <row r="110">
          <cell r="B110">
            <v>28.424792329999999</v>
          </cell>
          <cell r="C110">
            <v>-1.2890531999999999</v>
          </cell>
        </row>
        <row r="111">
          <cell r="B111">
            <v>29.50002778</v>
          </cell>
          <cell r="C111">
            <v>1.0752354500000001</v>
          </cell>
        </row>
        <row r="112">
          <cell r="B112">
            <v>29.853645960000001</v>
          </cell>
          <cell r="C112">
            <v>0.35361818</v>
          </cell>
        </row>
        <row r="113">
          <cell r="B113">
            <v>28.08314588</v>
          </cell>
          <cell r="C113">
            <v>-1.7705000799999999</v>
          </cell>
        </row>
        <row r="114">
          <cell r="B114">
            <v>26.54080308</v>
          </cell>
          <cell r="C114">
            <v>-1.5423427999999999</v>
          </cell>
        </row>
        <row r="115">
          <cell r="B115">
            <v>25.658822959999998</v>
          </cell>
          <cell r="C115">
            <v>-0.88198012000000003</v>
          </cell>
        </row>
        <row r="116">
          <cell r="B116">
            <v>25.66663552</v>
          </cell>
          <cell r="C116">
            <v>7.8125599999999996E-3</v>
          </cell>
        </row>
        <row r="117">
          <cell r="B117">
            <v>25.752837299999999</v>
          </cell>
          <cell r="C117">
            <v>8.6201780000000006E-2</v>
          </cell>
        </row>
        <row r="118">
          <cell r="B118">
            <v>26.092350809999999</v>
          </cell>
          <cell r="C118">
            <v>0.33951351000000002</v>
          </cell>
        </row>
        <row r="119">
          <cell r="B119">
            <v>26.198283830000001</v>
          </cell>
          <cell r="C119">
            <v>0.10593302</v>
          </cell>
        </row>
        <row r="120">
          <cell r="B120">
            <v>26.13863285</v>
          </cell>
          <cell r="C120">
            <v>-5.9650969999999998E-2</v>
          </cell>
        </row>
        <row r="121">
          <cell r="B121">
            <v>26.835702829999999</v>
          </cell>
          <cell r="C121">
            <v>0.69706997999999998</v>
          </cell>
        </row>
        <row r="122">
          <cell r="B122">
            <v>27.559657529999999</v>
          </cell>
          <cell r="C122">
            <v>0.72395469999999995</v>
          </cell>
        </row>
        <row r="123">
          <cell r="B123">
            <v>27.462387929999998</v>
          </cell>
          <cell r="C123">
            <v>-9.7269599999999998E-2</v>
          </cell>
        </row>
        <row r="124">
          <cell r="B124">
            <v>26.269473380000001</v>
          </cell>
          <cell r="C124">
            <v>-1.19291455</v>
          </cell>
        </row>
        <row r="125">
          <cell r="B125">
            <v>25.2752199</v>
          </cell>
          <cell r="C125">
            <v>-0.99425348000000002</v>
          </cell>
        </row>
        <row r="126">
          <cell r="B126">
            <v>26.030529990000002</v>
          </cell>
          <cell r="C126">
            <v>0.75531009000000005</v>
          </cell>
          <cell r="E126">
            <v>-0.41380407000000002</v>
          </cell>
          <cell r="F126">
            <v>3.1952670000000002E-2</v>
          </cell>
        </row>
        <row r="127">
          <cell r="B127">
            <v>26.500260399999998</v>
          </cell>
          <cell r="C127">
            <v>0.46973040999999999</v>
          </cell>
          <cell r="E127">
            <v>-0.11564776</v>
          </cell>
          <cell r="F127">
            <v>-0.10768271</v>
          </cell>
        </row>
        <row r="128">
          <cell r="B128">
            <v>26.269123189999998</v>
          </cell>
          <cell r="C128">
            <v>-0.23113721000000001</v>
          </cell>
          <cell r="E128">
            <v>-0.26028589000000002</v>
          </cell>
          <cell r="F128">
            <v>-0.17926201999999999</v>
          </cell>
        </row>
        <row r="129">
          <cell r="B129">
            <v>26.667129809999999</v>
          </cell>
          <cell r="C129">
            <v>0.39800661999999998</v>
          </cell>
          <cell r="E129">
            <v>-0.18112565</v>
          </cell>
          <cell r="F129">
            <v>-0.31875629</v>
          </cell>
        </row>
        <row r="131">
          <cell r="B131">
            <v>26.00437024</v>
          </cell>
          <cell r="C131">
            <v>0.62726358999999998</v>
          </cell>
          <cell r="E131">
            <v>0.23527092999999999</v>
          </cell>
          <cell r="F131">
            <v>-6.4533859999999998E-2</v>
          </cell>
        </row>
        <row r="132">
          <cell r="B132">
            <v>25.412147940000001</v>
          </cell>
          <cell r="C132">
            <v>-0.59222229999999998</v>
          </cell>
          <cell r="E132">
            <v>-0.82833858000000005</v>
          </cell>
          <cell r="F132">
            <v>0.14142403000000001</v>
          </cell>
        </row>
        <row r="133">
          <cell r="B133">
            <v>26.358282890000002</v>
          </cell>
          <cell r="C133">
            <v>0.94613495000000003</v>
          </cell>
          <cell r="E133">
            <v>9.9341029999999997E-2</v>
          </cell>
          <cell r="F133">
            <v>0.26039817999999998</v>
          </cell>
        </row>
        <row r="134">
          <cell r="B134">
            <v>25.565370489999999</v>
          </cell>
          <cell r="C134">
            <v>-0.79291239999999996</v>
          </cell>
          <cell r="D134">
            <v>-0.43477911000000002</v>
          </cell>
          <cell r="E134">
            <v>-0.64269540000000003</v>
          </cell>
          <cell r="F134">
            <v>0.13559789999999999</v>
          </cell>
          <cell r="G134">
            <v>0.10765047</v>
          </cell>
          <cell r="H134">
            <v>4.1313740000000002E-2</v>
          </cell>
        </row>
        <row r="135">
          <cell r="B135">
            <v>24.925289939999999</v>
          </cell>
          <cell r="C135">
            <v>-0.64008054999999997</v>
          </cell>
          <cell r="D135">
            <v>3.8697830000000003E-2</v>
          </cell>
          <cell r="E135">
            <v>-0.33659433999999999</v>
          </cell>
          <cell r="F135">
            <v>7.4190279999999997E-2</v>
          </cell>
          <cell r="G135">
            <v>-0.37707527000000002</v>
          </cell>
          <cell r="H135">
            <v>-3.9299050000000002E-2</v>
          </cell>
        </row>
        <row r="136">
          <cell r="B136">
            <v>23.781027649999999</v>
          </cell>
          <cell r="C136">
            <v>-1.1442622899999999</v>
          </cell>
          <cell r="D136">
            <v>-0.13039514999999999</v>
          </cell>
          <cell r="E136">
            <v>5.0170480000000003E-2</v>
          </cell>
          <cell r="F136">
            <v>2.4421749999999999E-2</v>
          </cell>
          <cell r="G136">
            <v>-0.98944880999999996</v>
          </cell>
          <cell r="H136">
            <v>-9.9010559999999997E-2</v>
          </cell>
        </row>
        <row r="137">
          <cell r="B137">
            <v>24.387019009999999</v>
          </cell>
          <cell r="C137">
            <v>0.60599135999999998</v>
          </cell>
          <cell r="D137">
            <v>0.53987647000000005</v>
          </cell>
          <cell r="E137">
            <v>0.35955599999999999</v>
          </cell>
          <cell r="F137">
            <v>-5.7630649999999999E-2</v>
          </cell>
          <cell r="G137">
            <v>-0.15724141</v>
          </cell>
          <cell r="H137">
            <v>-7.8569050000000001E-2</v>
          </cell>
        </row>
        <row r="138">
          <cell r="B138">
            <v>24.56046383</v>
          </cell>
          <cell r="C138">
            <v>0.17344482</v>
          </cell>
          <cell r="D138">
            <v>0.71106214999999995</v>
          </cell>
          <cell r="E138">
            <v>-0.35646886</v>
          </cell>
          <cell r="F138">
            <v>2.29689E-2</v>
          </cell>
          <cell r="G138">
            <v>-0.1183227</v>
          </cell>
          <cell r="H138">
            <v>-8.5794670000000003E-2</v>
          </cell>
        </row>
        <row r="139">
          <cell r="B139">
            <v>24.866966519999998</v>
          </cell>
          <cell r="C139">
            <v>0.30650268000000003</v>
          </cell>
          <cell r="D139">
            <v>1.0445987000000001</v>
          </cell>
          <cell r="E139">
            <v>-4.5196550000000002E-2</v>
          </cell>
          <cell r="F139">
            <v>9.8062910000000003E-2</v>
          </cell>
          <cell r="G139">
            <v>-0.70013252000000004</v>
          </cell>
          <cell r="H139">
            <v>-9.0829839999999995E-2</v>
          </cell>
        </row>
        <row r="140">
          <cell r="B140">
            <v>25.054243979999999</v>
          </cell>
          <cell r="C140">
            <v>0.18727747</v>
          </cell>
          <cell r="D140">
            <v>0.46019064999999998</v>
          </cell>
          <cell r="E140">
            <v>-0.57836171999999997</v>
          </cell>
          <cell r="F140">
            <v>5.8601269999999997E-2</v>
          </cell>
          <cell r="G140">
            <v>0.24750282000000001</v>
          </cell>
          <cell r="H140">
            <v>-6.5556000000000002E-4</v>
          </cell>
        </row>
        <row r="141">
          <cell r="B141">
            <v>24.921503600000001</v>
          </cell>
          <cell r="C141">
            <v>-0.13274037999999999</v>
          </cell>
          <cell r="D141">
            <v>-0.17217184999999999</v>
          </cell>
          <cell r="E141">
            <v>-0.44887804999999997</v>
          </cell>
          <cell r="F141">
            <v>-0.34408982999999999</v>
          </cell>
          <cell r="G141">
            <v>0.84323676999999997</v>
          </cell>
          <cell r="H141">
            <v>-1.083742E-2</v>
          </cell>
        </row>
        <row r="142">
          <cell r="B142">
            <v>25.302189810000002</v>
          </cell>
          <cell r="C142">
            <v>0.38068622000000002</v>
          </cell>
          <cell r="D142">
            <v>0.10406164</v>
          </cell>
          <cell r="E142">
            <v>0.19082811</v>
          </cell>
          <cell r="F142">
            <v>5.4054499999999998E-2</v>
          </cell>
          <cell r="G142">
            <v>-2.3434200000000001E-3</v>
          </cell>
          <cell r="H142">
            <v>3.408539E-2</v>
          </cell>
        </row>
        <row r="143">
          <cell r="B143">
            <v>24.212629239999998</v>
          </cell>
          <cell r="C143">
            <v>-1.08956057</v>
          </cell>
          <cell r="D143">
            <v>-0.90713414000000003</v>
          </cell>
          <cell r="E143">
            <v>0.1506729</v>
          </cell>
          <cell r="F143">
            <v>-0.24474961000000001</v>
          </cell>
          <cell r="G143">
            <v>-2.1316660000000001E-2</v>
          </cell>
          <cell r="H143">
            <v>-6.7033060000000005E-2</v>
          </cell>
        </row>
        <row r="144">
          <cell r="B144">
            <v>24.362371830000001</v>
          </cell>
          <cell r="C144">
            <v>0.14974257999999999</v>
          </cell>
          <cell r="D144">
            <v>0.32808973000000002</v>
          </cell>
          <cell r="E144">
            <v>0.13062414</v>
          </cell>
          <cell r="F144">
            <v>-0.16875504999999999</v>
          </cell>
          <cell r="G144">
            <v>-0.27041852999999999</v>
          </cell>
          <cell r="H144">
            <v>0.13020229</v>
          </cell>
        </row>
        <row r="145">
          <cell r="B145">
            <v>24.424592090000001</v>
          </cell>
          <cell r="C145">
            <v>6.2220259999999999E-2</v>
          </cell>
          <cell r="D145">
            <v>0.30917832000000001</v>
          </cell>
          <cell r="E145">
            <v>-0.17781258</v>
          </cell>
          <cell r="F145">
            <v>-0.23592632999999999</v>
          </cell>
          <cell r="G145">
            <v>7.5650439999999999E-2</v>
          </cell>
          <cell r="H145">
            <v>9.1130420000000004E-2</v>
          </cell>
        </row>
        <row r="146">
          <cell r="B146">
            <v>25.27239367</v>
          </cell>
          <cell r="C146">
            <v>0.84780158000000005</v>
          </cell>
          <cell r="D146">
            <v>0.34261534999999999</v>
          </cell>
          <cell r="E146">
            <v>0.2306327</v>
          </cell>
          <cell r="F146">
            <v>0.15698756999999999</v>
          </cell>
          <cell r="G146">
            <v>2.7952390000000001E-2</v>
          </cell>
          <cell r="H146">
            <v>8.9613570000000004E-2</v>
          </cell>
        </row>
        <row r="147">
          <cell r="B147">
            <v>25.751782110000001</v>
          </cell>
          <cell r="C147">
            <v>0.47938842999999998</v>
          </cell>
          <cell r="D147">
            <v>0.46601529000000003</v>
          </cell>
          <cell r="E147">
            <v>0.12603838000000001</v>
          </cell>
          <cell r="F147">
            <v>-0.51628213000000001</v>
          </cell>
          <cell r="G147">
            <v>0.28103233999999999</v>
          </cell>
          <cell r="H147">
            <v>0.12258456</v>
          </cell>
        </row>
        <row r="148">
          <cell r="B148">
            <v>26.038940669999999</v>
          </cell>
          <cell r="C148">
            <v>0.28715856000000001</v>
          </cell>
          <cell r="D148">
            <v>0.65299161999999999</v>
          </cell>
          <cell r="E148">
            <v>4.0420930000000001E-2</v>
          </cell>
          <cell r="F148">
            <v>-0.20706388000000001</v>
          </cell>
          <cell r="G148">
            <v>-0.31748109000000002</v>
          </cell>
          <cell r="H148">
            <v>0.11829098</v>
          </cell>
        </row>
        <row r="149">
          <cell r="B149">
            <v>26.70695139</v>
          </cell>
          <cell r="C149">
            <v>0.66801071999999995</v>
          </cell>
          <cell r="D149">
            <v>1.37806092</v>
          </cell>
          <cell r="E149">
            <v>6.7491000000000003E-4</v>
          </cell>
          <cell r="F149">
            <v>-3.851313E-2</v>
          </cell>
          <cell r="G149">
            <v>-0.70311961000000001</v>
          </cell>
          <cell r="H149">
            <v>3.0907629999999998E-2</v>
          </cell>
        </row>
        <row r="150">
          <cell r="B150">
            <v>26.540909750000001</v>
          </cell>
          <cell r="C150">
            <v>-0.16604163999999999</v>
          </cell>
          <cell r="D150">
            <v>0.65588484000000002</v>
          </cell>
          <cell r="E150">
            <v>-0.15301782999999999</v>
          </cell>
          <cell r="F150">
            <v>-0.45469059000000001</v>
          </cell>
          <cell r="G150">
            <v>-0.21695395000000001</v>
          </cell>
          <cell r="H150">
            <v>2.7358899999999999E-3</v>
          </cell>
        </row>
        <row r="151">
          <cell r="B151">
            <v>28.04430958</v>
          </cell>
          <cell r="C151">
            <v>1.50339983</v>
          </cell>
          <cell r="D151">
            <v>0.7065534</v>
          </cell>
          <cell r="E151">
            <v>0.12615266</v>
          </cell>
          <cell r="F151">
            <v>0.82643409999999995</v>
          </cell>
          <cell r="G151">
            <v>-0.15894363</v>
          </cell>
          <cell r="H151">
            <v>3.2033000000000001E-3</v>
          </cell>
        </row>
        <row r="152">
          <cell r="B152">
            <v>26.997205439999998</v>
          </cell>
          <cell r="C152">
            <v>-1.0471041400000001</v>
          </cell>
          <cell r="D152">
            <v>0.12148376</v>
          </cell>
          <cell r="E152">
            <v>9.5783320000000005E-2</v>
          </cell>
          <cell r="F152">
            <v>-0.6487269</v>
          </cell>
          <cell r="G152">
            <v>-0.49019355999999997</v>
          </cell>
          <cell r="H152">
            <v>-0.12545075</v>
          </cell>
        </row>
        <row r="153">
          <cell r="B153">
            <v>27.18327429</v>
          </cell>
          <cell r="C153">
            <v>0.18606885000000001</v>
          </cell>
          <cell r="D153">
            <v>0.27515038000000003</v>
          </cell>
          <cell r="E153">
            <v>5.4626599999999997E-2</v>
          </cell>
          <cell r="F153">
            <v>-0.1344639</v>
          </cell>
          <cell r="G153">
            <v>-4.8607049999999999E-2</v>
          </cell>
          <cell r="H153">
            <v>3.936282E-2</v>
          </cell>
        </row>
        <row r="154">
          <cell r="B154">
            <v>28.155202689999999</v>
          </cell>
          <cell r="C154">
            <v>0.97192840999999996</v>
          </cell>
          <cell r="D154">
            <v>0.77451614000000002</v>
          </cell>
          <cell r="E154">
            <v>0.11529604</v>
          </cell>
          <cell r="F154">
            <v>-8.1457269999999998E-2</v>
          </cell>
          <cell r="G154">
            <v>0.18578924999999999</v>
          </cell>
          <cell r="H154">
            <v>-2.2215760000000001E-2</v>
          </cell>
        </row>
        <row r="155">
          <cell r="B155">
            <v>28.693803509999999</v>
          </cell>
          <cell r="C155">
            <v>0.53860081999999998</v>
          </cell>
          <cell r="D155">
            <v>0.71258060000000001</v>
          </cell>
          <cell r="E155">
            <v>-0.28082792000000001</v>
          </cell>
          <cell r="F155">
            <v>0.17693379000000001</v>
          </cell>
          <cell r="G155">
            <v>-9.4484029999999997E-2</v>
          </cell>
          <cell r="H155">
            <v>2.4398380000000001E-2</v>
          </cell>
        </row>
        <row r="156">
          <cell r="B156">
            <v>29.121824270000001</v>
          </cell>
          <cell r="C156">
            <v>0.42802076</v>
          </cell>
          <cell r="D156">
            <v>0.71664585000000003</v>
          </cell>
          <cell r="E156">
            <v>-0.42716995000000002</v>
          </cell>
          <cell r="F156">
            <v>0.16494517</v>
          </cell>
          <cell r="G156">
            <v>-2.2431130000000001E-2</v>
          </cell>
          <cell r="H156">
            <v>-3.96919E-3</v>
          </cell>
        </row>
        <row r="157">
          <cell r="B157">
            <v>30.64198494</v>
          </cell>
          <cell r="C157">
            <v>1.5201606700000001</v>
          </cell>
          <cell r="D157">
            <v>0.61702069000000004</v>
          </cell>
          <cell r="E157">
            <v>-0.63937650000000001</v>
          </cell>
          <cell r="F157">
            <v>0.33106932</v>
          </cell>
          <cell r="G157">
            <v>1.14659511</v>
          </cell>
          <cell r="H157">
            <v>6.4852049999999994E-2</v>
          </cell>
        </row>
        <row r="158">
          <cell r="B158">
            <v>30.952975989999999</v>
          </cell>
          <cell r="C158">
            <v>0.31099104999999999</v>
          </cell>
          <cell r="D158">
            <v>1.1070527999999999</v>
          </cell>
          <cell r="E158">
            <v>-0.25919962000000002</v>
          </cell>
          <cell r="F158">
            <v>-0.72052857999999997</v>
          </cell>
          <cell r="G158">
            <v>0.12425013</v>
          </cell>
          <cell r="H158">
            <v>5.9416320000000002E-2</v>
          </cell>
        </row>
        <row r="159">
          <cell r="B159">
            <v>32.391072379999997</v>
          </cell>
          <cell r="C159">
            <v>1.4380963899999999</v>
          </cell>
          <cell r="D159">
            <v>0.54016189999999997</v>
          </cell>
          <cell r="E159">
            <v>-0.26015102000000001</v>
          </cell>
          <cell r="F159">
            <v>0.62809994000000002</v>
          </cell>
          <cell r="G159">
            <v>0.55095298999999998</v>
          </cell>
          <cell r="H159">
            <v>-2.0967420000000001E-2</v>
          </cell>
        </row>
        <row r="160">
          <cell r="B160">
            <v>32.48322495</v>
          </cell>
          <cell r="C160">
            <v>9.2152570000000003E-2</v>
          </cell>
          <cell r="D160">
            <v>6.7211820000000005E-2</v>
          </cell>
          <cell r="E160">
            <v>7.9205659999999997E-2</v>
          </cell>
          <cell r="F160">
            <v>0.15077197000000001</v>
          </cell>
          <cell r="G160">
            <v>-8.8018250000000006E-2</v>
          </cell>
          <cell r="H160">
            <v>-0.11701863</v>
          </cell>
        </row>
        <row r="161">
          <cell r="B161">
            <v>30.902040679999999</v>
          </cell>
          <cell r="C161">
            <v>-1.58118428</v>
          </cell>
          <cell r="D161">
            <v>-0.20417007000000001</v>
          </cell>
          <cell r="E161">
            <v>1.948155E-2</v>
          </cell>
          <cell r="F161">
            <v>-0.77746508000000003</v>
          </cell>
          <cell r="G161">
            <v>-0.51019097999999996</v>
          </cell>
          <cell r="H161">
            <v>-0.10883969</v>
          </cell>
        </row>
        <row r="163">
          <cell r="B163">
            <v>31.992170680000001</v>
          </cell>
          <cell r="C163">
            <v>0.17445516999999999</v>
          </cell>
          <cell r="D163">
            <v>0.36017907999999998</v>
          </cell>
          <cell r="E163">
            <v>-0.24431922</v>
          </cell>
          <cell r="F163">
            <v>-3.6300489999999998E-2</v>
          </cell>
          <cell r="G163">
            <v>0.20628115</v>
          </cell>
          <cell r="H163">
            <v>-0.11138536</v>
          </cell>
        </row>
        <row r="164">
          <cell r="B164">
            <v>32.533278809999999</v>
          </cell>
          <cell r="C164">
            <v>0.54110813000000002</v>
          </cell>
          <cell r="D164">
            <v>1.1865300700000001</v>
          </cell>
          <cell r="E164">
            <v>-0.44323533999999998</v>
          </cell>
          <cell r="F164">
            <v>-1.61175E-2</v>
          </cell>
          <cell r="G164">
            <v>-7.2605660000000002E-2</v>
          </cell>
          <cell r="H164">
            <v>-0.11346344999999999</v>
          </cell>
        </row>
        <row r="165">
          <cell r="B165">
            <v>32.951338620000001</v>
          </cell>
          <cell r="C165">
            <v>0.41805980999999998</v>
          </cell>
          <cell r="D165">
            <v>0.79066572999999996</v>
          </cell>
          <cell r="E165">
            <v>-0.39193452000000001</v>
          </cell>
          <cell r="F165">
            <v>-0.13433786</v>
          </cell>
          <cell r="G165">
            <v>0.19836730999999999</v>
          </cell>
          <cell r="H165">
            <v>-4.4700839999999999E-2</v>
          </cell>
        </row>
        <row r="166">
          <cell r="B166">
            <v>33.203858400000001</v>
          </cell>
          <cell r="C166">
            <v>0.25251978000000003</v>
          </cell>
          <cell r="D166">
            <v>0.48071406999999999</v>
          </cell>
          <cell r="E166">
            <v>-0.21407454000000001</v>
          </cell>
          <cell r="F166">
            <v>0.22286590000000001</v>
          </cell>
          <cell r="G166">
            <v>-0.16829041</v>
          </cell>
          <cell r="H166">
            <v>-6.8695240000000005E-2</v>
          </cell>
        </row>
        <row r="167">
          <cell r="B167">
            <v>33.723048810000002</v>
          </cell>
          <cell r="C167">
            <v>0.51919042000000004</v>
          </cell>
          <cell r="D167">
            <v>0.55091098000000005</v>
          </cell>
          <cell r="E167">
            <v>-5.8810319999999999E-2</v>
          </cell>
          <cell r="F167">
            <v>-0.14363620999999999</v>
          </cell>
          <cell r="G167">
            <v>0.21863653999999999</v>
          </cell>
          <cell r="H167">
            <v>-4.7910559999999998E-2</v>
          </cell>
        </row>
        <row r="168">
          <cell r="B168">
            <v>33.841904290000002</v>
          </cell>
          <cell r="C168">
            <v>0.11885548</v>
          </cell>
          <cell r="D168">
            <v>-7.2176E-4</v>
          </cell>
          <cell r="E168">
            <v>3.1460059999999998E-2</v>
          </cell>
          <cell r="F168">
            <v>-3.6985799999999999E-2</v>
          </cell>
          <cell r="G168">
            <v>0.13787754999999999</v>
          </cell>
          <cell r="H168">
            <v>-1.2774570000000001E-2</v>
          </cell>
        </row>
        <row r="169">
          <cell r="B169">
            <v>33.849010620000001</v>
          </cell>
          <cell r="C169">
            <v>7.1063300000000001E-3</v>
          </cell>
          <cell r="D169">
            <v>0.18190825999999999</v>
          </cell>
          <cell r="E169">
            <v>6.5250730000000007E-2</v>
          </cell>
          <cell r="F169">
            <v>-2.1576350000000001E-2</v>
          </cell>
          <cell r="G169">
            <v>-0.17307479000000001</v>
          </cell>
          <cell r="H169">
            <v>-4.5401530000000002E-2</v>
          </cell>
        </row>
        <row r="170">
          <cell r="B170">
            <v>33.376282439999997</v>
          </cell>
          <cell r="C170">
            <v>-0.47272818</v>
          </cell>
          <cell r="D170">
            <v>0.26147570999999997</v>
          </cell>
          <cell r="E170">
            <v>4.1845689999999998E-2</v>
          </cell>
          <cell r="F170">
            <v>-9.3380019999999994E-2</v>
          </cell>
          <cell r="G170">
            <v>-0.63128218000000003</v>
          </cell>
          <cell r="H170">
            <v>-5.13874E-2</v>
          </cell>
        </row>
        <row r="171">
          <cell r="B171">
            <v>34.00656291</v>
          </cell>
          <cell r="C171">
            <v>0.63028046999999998</v>
          </cell>
          <cell r="D171">
            <v>0.47838085000000002</v>
          </cell>
          <cell r="E171">
            <v>-0.2218464</v>
          </cell>
          <cell r="F171">
            <v>0.24051334999999999</v>
          </cell>
          <cell r="G171">
            <v>0.19575155</v>
          </cell>
          <cell r="H171">
            <v>-6.2518879999999999E-2</v>
          </cell>
        </row>
        <row r="172">
          <cell r="B172">
            <v>33.715466319999997</v>
          </cell>
          <cell r="C172">
            <v>-0.29109658999999999</v>
          </cell>
          <cell r="D172">
            <v>0.57325269000000001</v>
          </cell>
          <cell r="E172">
            <v>-0.30615000999999997</v>
          </cell>
          <cell r="F172">
            <v>-0.19952035000000001</v>
          </cell>
          <cell r="G172">
            <v>-0.25042842999999998</v>
          </cell>
          <cell r="H172">
            <v>-0.10825049</v>
          </cell>
        </row>
        <row r="173">
          <cell r="B173">
            <v>33.515142939999997</v>
          </cell>
          <cell r="C173">
            <v>-0.20032338</v>
          </cell>
          <cell r="D173">
            <v>1.7607459999999998E-2</v>
          </cell>
          <cell r="E173">
            <v>-0.73163714000000002</v>
          </cell>
          <cell r="F173">
            <v>0.30035741999999999</v>
          </cell>
          <cell r="G173">
            <v>0.37226351000000002</v>
          </cell>
          <cell r="H173">
            <v>-0.15891463</v>
          </cell>
        </row>
        <row r="174">
          <cell r="B174">
            <v>33.465480919999997</v>
          </cell>
          <cell r="C174">
            <v>-4.9662020000000001E-2</v>
          </cell>
          <cell r="D174">
            <v>0.50475572999999996</v>
          </cell>
          <cell r="E174">
            <v>-0.60761737000000005</v>
          </cell>
          <cell r="F174">
            <v>-3.1464529999999998E-2</v>
          </cell>
          <cell r="G174">
            <v>0.13518963000000001</v>
          </cell>
          <cell r="H174">
            <v>-5.0525479999999998E-2</v>
          </cell>
        </row>
        <row r="175">
          <cell r="B175">
            <v>32.713463269999998</v>
          </cell>
          <cell r="C175">
            <v>-0.75201764999999998</v>
          </cell>
          <cell r="D175">
            <v>0.17692174999999999</v>
          </cell>
          <cell r="E175">
            <v>-0.36476091999999999</v>
          </cell>
          <cell r="F175">
            <v>5.3558050000000003E-2</v>
          </cell>
          <cell r="G175">
            <v>-0.60160727999999997</v>
          </cell>
          <cell r="H175">
            <v>-1.6129259999999999E-2</v>
          </cell>
        </row>
        <row r="176">
          <cell r="B176">
            <v>32.39692952</v>
          </cell>
          <cell r="C176">
            <v>-0.31653375</v>
          </cell>
          <cell r="D176">
            <v>-0.22339234999999999</v>
          </cell>
          <cell r="E176">
            <v>-0.24539875</v>
          </cell>
          <cell r="F176">
            <v>0.12312439</v>
          </cell>
          <cell r="G176">
            <v>-5.7237129999999997E-2</v>
          </cell>
          <cell r="H176">
            <v>8.6370089999999997E-2</v>
          </cell>
        </row>
        <row r="177">
          <cell r="B177">
            <v>32.541793499999997</v>
          </cell>
          <cell r="C177">
            <v>0.14486398</v>
          </cell>
          <cell r="D177">
            <v>-0.26286616000000002</v>
          </cell>
          <cell r="E177">
            <v>-0.32955184999999998</v>
          </cell>
          <cell r="F177">
            <v>0.57219319000000002</v>
          </cell>
          <cell r="G177">
            <v>0.28832036</v>
          </cell>
          <cell r="H177">
            <v>-0.12323156</v>
          </cell>
        </row>
        <row r="178">
          <cell r="B178">
            <v>32.670547069999998</v>
          </cell>
          <cell r="C178">
            <v>0.12875357000000001</v>
          </cell>
          <cell r="D178">
            <v>0.21816129000000001</v>
          </cell>
          <cell r="E178">
            <v>-0.29361596000000001</v>
          </cell>
          <cell r="F178">
            <v>-0.49440186000000003</v>
          </cell>
          <cell r="G178">
            <v>0.60581510999999999</v>
          </cell>
          <cell r="H178">
            <v>9.2794989999999994E-2</v>
          </cell>
        </row>
        <row r="179">
          <cell r="B179">
            <v>33.046896410000002</v>
          </cell>
          <cell r="C179">
            <v>0.37634935000000003</v>
          </cell>
          <cell r="D179">
            <v>0.53550702999999999</v>
          </cell>
          <cell r="E179">
            <v>-0.13918096999999999</v>
          </cell>
          <cell r="F179">
            <v>0.20839497000000001</v>
          </cell>
          <cell r="G179">
            <v>-0.15529277999999999</v>
          </cell>
          <cell r="H179">
            <v>-7.3078900000000002E-2</v>
          </cell>
        </row>
        <row r="180">
          <cell r="B180">
            <v>32.764109740000002</v>
          </cell>
          <cell r="C180">
            <v>-0.28278668000000001</v>
          </cell>
          <cell r="D180">
            <v>0.68384670999999997</v>
          </cell>
          <cell r="E180">
            <v>5.8468499999999998E-3</v>
          </cell>
          <cell r="F180">
            <v>-0.61245543000000002</v>
          </cell>
          <cell r="G180">
            <v>-0.33788196999999998</v>
          </cell>
          <cell r="H180">
            <v>-2.2142829999999999E-2</v>
          </cell>
        </row>
        <row r="181">
          <cell r="B181">
            <v>33.098529980000002</v>
          </cell>
          <cell r="C181">
            <v>0.33442023999999998</v>
          </cell>
          <cell r="D181">
            <v>1.13983495</v>
          </cell>
          <cell r="E181">
            <v>-0.40918786000000001</v>
          </cell>
          <cell r="F181">
            <v>-0.32449816999999997</v>
          </cell>
          <cell r="G181">
            <v>7.1367550000000002E-2</v>
          </cell>
          <cell r="H181">
            <v>-0.14309622999999999</v>
          </cell>
        </row>
        <row r="182">
          <cell r="B182">
            <v>32.936535550000002</v>
          </cell>
          <cell r="C182">
            <v>-0.16199442999999999</v>
          </cell>
          <cell r="D182">
            <v>0.29945039000000001</v>
          </cell>
          <cell r="E182">
            <v>-0.25181408999999999</v>
          </cell>
          <cell r="F182">
            <v>0.49137460999999999</v>
          </cell>
          <cell r="G182">
            <v>-0.60577937000000004</v>
          </cell>
          <cell r="H182">
            <v>-9.5225980000000002E-2</v>
          </cell>
        </row>
        <row r="183">
          <cell r="B183">
            <v>32.321218299999998</v>
          </cell>
          <cell r="C183">
            <v>-0.61531725000000004</v>
          </cell>
          <cell r="D183">
            <v>-5.3934899999999999E-3</v>
          </cell>
          <cell r="E183">
            <v>-0.13801036999999999</v>
          </cell>
          <cell r="F183">
            <v>-0.19435631</v>
          </cell>
          <cell r="G183">
            <v>-0.23203610999999999</v>
          </cell>
          <cell r="H183">
            <v>-4.5520970000000001E-2</v>
          </cell>
        </row>
        <row r="184">
          <cell r="B184">
            <v>31.875480530000001</v>
          </cell>
          <cell r="C184">
            <v>-0.44573776999999998</v>
          </cell>
          <cell r="D184">
            <v>7.7097410000000005E-2</v>
          </cell>
          <cell r="E184">
            <v>-0.10702499</v>
          </cell>
          <cell r="F184">
            <v>-0.19098285000000001</v>
          </cell>
          <cell r="G184">
            <v>-0.24119512000000001</v>
          </cell>
          <cell r="H184">
            <v>1.6367779999999998E-2</v>
          </cell>
        </row>
        <row r="185">
          <cell r="B185">
            <v>31.857590519999999</v>
          </cell>
          <cell r="C185">
            <v>-1.7890010000000001E-2</v>
          </cell>
          <cell r="D185">
            <v>-0.37021916999999999</v>
          </cell>
          <cell r="E185">
            <v>0.15699766000000001</v>
          </cell>
          <cell r="F185">
            <v>-4.7069720000000002E-2</v>
          </cell>
          <cell r="G185">
            <v>0.45877398000000003</v>
          </cell>
          <cell r="H185">
            <v>-0.21637276</v>
          </cell>
        </row>
        <row r="186">
          <cell r="B186">
            <v>31.75531204</v>
          </cell>
          <cell r="C186">
            <v>-0.10227848</v>
          </cell>
          <cell r="D186">
            <v>-0.15533316</v>
          </cell>
          <cell r="E186">
            <v>0.16631525999999999</v>
          </cell>
          <cell r="F186">
            <v>-1.2669740000000001E-2</v>
          </cell>
          <cell r="G186">
            <v>-2.5595840000000002E-2</v>
          </cell>
          <cell r="H186">
            <v>-7.4994989999999997E-2</v>
          </cell>
        </row>
        <row r="187">
          <cell r="B187">
            <v>31.649094460000001</v>
          </cell>
          <cell r="C187">
            <v>-0.10621757</v>
          </cell>
          <cell r="D187">
            <v>-0.18656510000000001</v>
          </cell>
          <cell r="E187">
            <v>4.5853369999999997E-2</v>
          </cell>
          <cell r="F187">
            <v>0.26091199999999998</v>
          </cell>
          <cell r="G187">
            <v>-0.15156778000000001</v>
          </cell>
          <cell r="H187">
            <v>-7.4850059999999996E-2</v>
          </cell>
        </row>
        <row r="188">
          <cell r="B188">
            <v>31.416180799999999</v>
          </cell>
          <cell r="C188">
            <v>-0.23291365999999999</v>
          </cell>
          <cell r="D188">
            <v>-0.10859205</v>
          </cell>
          <cell r="E188">
            <v>2.5544710000000002E-2</v>
          </cell>
          <cell r="F188">
            <v>-1.3686759999999999E-2</v>
          </cell>
          <cell r="G188">
            <v>-4.0756479999999998E-2</v>
          </cell>
          <cell r="H188">
            <v>-9.5423079999999993E-2</v>
          </cell>
        </row>
        <row r="189">
          <cell r="B189">
            <v>31.297102339999999</v>
          </cell>
          <cell r="C189">
            <v>-0.11907847000000001</v>
          </cell>
          <cell r="D189">
            <v>0.22670852999999999</v>
          </cell>
          <cell r="E189">
            <v>2.7084960000000002E-2</v>
          </cell>
          <cell r="F189">
            <v>-0.10717818</v>
          </cell>
          <cell r="G189">
            <v>-0.18193244</v>
          </cell>
          <cell r="H189">
            <v>-8.3761340000000004E-2</v>
          </cell>
        </row>
        <row r="190">
          <cell r="B190">
            <v>31.834885450000002</v>
          </cell>
          <cell r="C190">
            <v>0.53778311000000001</v>
          </cell>
          <cell r="D190">
            <v>0.32835345999999999</v>
          </cell>
          <cell r="E190">
            <v>-2.322687E-2</v>
          </cell>
          <cell r="F190">
            <v>9.4552609999999995E-2</v>
          </cell>
          <cell r="G190">
            <v>0.19467532000000001</v>
          </cell>
          <cell r="H190">
            <v>-5.6571410000000003E-2</v>
          </cell>
        </row>
        <row r="191">
          <cell r="B191">
            <v>31.907581879999999</v>
          </cell>
          <cell r="C191">
            <v>7.2696430000000006E-2</v>
          </cell>
          <cell r="D191">
            <v>0.30870447000000001</v>
          </cell>
          <cell r="E191">
            <v>-0.13683766999999999</v>
          </cell>
          <cell r="F191">
            <v>3.4456889999999997E-2</v>
          </cell>
          <cell r="G191">
            <v>-7.3841989999999996E-2</v>
          </cell>
          <cell r="H191">
            <v>-5.9785280000000003E-2</v>
          </cell>
        </row>
        <row r="192">
          <cell r="B192">
            <v>32.208524429999997</v>
          </cell>
          <cell r="C192">
            <v>0.30094254999999998</v>
          </cell>
          <cell r="D192">
            <v>0.50597150000000002</v>
          </cell>
          <cell r="E192">
            <v>-0.24701998999999999</v>
          </cell>
          <cell r="F192">
            <v>-0.25762572</v>
          </cell>
          <cell r="G192">
            <v>0.35243312999999998</v>
          </cell>
          <cell r="H192">
            <v>-5.2816370000000001E-2</v>
          </cell>
        </row>
        <row r="193">
          <cell r="B193">
            <v>32.778821260000001</v>
          </cell>
          <cell r="C193">
            <v>0.57029682999999998</v>
          </cell>
          <cell r="D193">
            <v>0.28413906999999999</v>
          </cell>
          <cell r="E193">
            <v>-0.18001104000000001</v>
          </cell>
          <cell r="F193">
            <v>0.37124754999999998</v>
          </cell>
          <cell r="G193">
            <v>0.13710486</v>
          </cell>
          <cell r="H193">
            <v>-4.2183610000000003E-2</v>
          </cell>
        </row>
        <row r="195">
          <cell r="B195">
            <v>32.545203720000003</v>
          </cell>
          <cell r="C195">
            <v>-0.37087016</v>
          </cell>
          <cell r="D195">
            <v>-0.22381571</v>
          </cell>
          <cell r="E195">
            <v>-1.9690059999999999E-2</v>
          </cell>
          <cell r="F195">
            <v>0.22334108</v>
          </cell>
          <cell r="G195">
            <v>-0.30974245</v>
          </cell>
          <cell r="H195">
            <v>-4.0963010000000001E-2</v>
          </cell>
        </row>
        <row r="196">
          <cell r="B196">
            <v>32.206602369999999</v>
          </cell>
          <cell r="C196">
            <v>-0.33860135000000002</v>
          </cell>
          <cell r="D196">
            <v>-0.52494490000000005</v>
          </cell>
          <cell r="E196">
            <v>4.5619840000000002E-2</v>
          </cell>
          <cell r="F196">
            <v>0.21499345</v>
          </cell>
          <cell r="G196">
            <v>-1.532319E-2</v>
          </cell>
          <cell r="H196">
            <v>-5.894655E-2</v>
          </cell>
        </row>
        <row r="197">
          <cell r="B197">
            <v>32.18295577</v>
          </cell>
          <cell r="C197">
            <v>-2.36466E-2</v>
          </cell>
          <cell r="D197">
            <v>0.24496213999999999</v>
          </cell>
          <cell r="E197">
            <v>0.11140955</v>
          </cell>
          <cell r="F197">
            <v>-0.13821427999999999</v>
          </cell>
          <cell r="G197">
            <v>-0.18061928999999999</v>
          </cell>
          <cell r="H197">
            <v>-6.1184719999999998E-2</v>
          </cell>
        </row>
        <row r="198">
          <cell r="B198">
            <v>31.624295679999999</v>
          </cell>
          <cell r="C198">
            <v>-0.55866009000000005</v>
          </cell>
          <cell r="D198">
            <v>-0.22131748000000001</v>
          </cell>
          <cell r="E198">
            <v>-0.1072555</v>
          </cell>
          <cell r="F198">
            <v>-6.4555100000000004E-2</v>
          </cell>
          <cell r="G198">
            <v>-8.4284159999999997E-2</v>
          </cell>
          <cell r="H198">
            <v>-8.1247840000000002E-2</v>
          </cell>
        </row>
        <row r="199">
          <cell r="B199">
            <v>31.299030040000002</v>
          </cell>
          <cell r="C199">
            <v>-0.32526564000000002</v>
          </cell>
          <cell r="D199">
            <v>-1.556479E-2</v>
          </cell>
          <cell r="E199">
            <v>-0.31668952</v>
          </cell>
          <cell r="F199">
            <v>-4.7879949999999998E-2</v>
          </cell>
          <cell r="G199">
            <v>0.12381891</v>
          </cell>
          <cell r="H199">
            <v>-6.8950300000000006E-2</v>
          </cell>
        </row>
        <row r="200">
          <cell r="B200">
            <v>31.442560929999999</v>
          </cell>
          <cell r="C200">
            <v>0.14353088999999999</v>
          </cell>
          <cell r="D200">
            <v>0.16095815999999999</v>
          </cell>
          <cell r="E200">
            <v>2.2241190000000001E-2</v>
          </cell>
          <cell r="F200">
            <v>0.27470599000000001</v>
          </cell>
          <cell r="G200">
            <v>-0.19972502</v>
          </cell>
          <cell r="H200">
            <v>-0.11464944000000001</v>
          </cell>
        </row>
        <row r="201">
          <cell r="B201">
            <v>31.223839659999999</v>
          </cell>
          <cell r="C201">
            <v>-0.21872127</v>
          </cell>
          <cell r="D201">
            <v>-7.4880499999999996E-3</v>
          </cell>
          <cell r="E201">
            <v>-1.802569E-2</v>
          </cell>
          <cell r="F201">
            <v>-0.13903317000000001</v>
          </cell>
          <cell r="G201">
            <v>0.10629139999999999</v>
          </cell>
          <cell r="H201">
            <v>-0.16046577000000001</v>
          </cell>
        </row>
        <row r="202">
          <cell r="B202">
            <v>32.026478160000003</v>
          </cell>
          <cell r="C202">
            <v>0.80263850000000003</v>
          </cell>
          <cell r="D202">
            <v>0.64514568000000005</v>
          </cell>
          <cell r="E202">
            <v>-0.30042827</v>
          </cell>
          <cell r="F202">
            <v>1.7324269999999999E-2</v>
          </cell>
          <cell r="G202">
            <v>0.49600165000000002</v>
          </cell>
          <cell r="H202">
            <v>-5.5404830000000002E-2</v>
          </cell>
        </row>
        <row r="203">
          <cell r="B203">
            <v>32.583354249999999</v>
          </cell>
          <cell r="C203">
            <v>0.55687609999999999</v>
          </cell>
          <cell r="D203">
            <v>0.47351037000000001</v>
          </cell>
          <cell r="E203">
            <v>-0.13953193</v>
          </cell>
          <cell r="F203">
            <v>0.15125311999999999</v>
          </cell>
          <cell r="G203">
            <v>6.2161590000000003E-2</v>
          </cell>
          <cell r="H203">
            <v>9.4829500000000004E-3</v>
          </cell>
        </row>
        <row r="204">
          <cell r="B204">
            <v>33.286459190000002</v>
          </cell>
          <cell r="C204">
            <v>0.70310494000000001</v>
          </cell>
          <cell r="D204">
            <v>0.47481224999999999</v>
          </cell>
          <cell r="E204">
            <v>-0.102974</v>
          </cell>
          <cell r="F204">
            <v>0.25207281999999998</v>
          </cell>
          <cell r="G204">
            <v>0.14044335999999999</v>
          </cell>
          <cell r="H204">
            <v>-6.1249489999999997E-2</v>
          </cell>
        </row>
        <row r="205">
          <cell r="B205">
            <v>33.859964869999999</v>
          </cell>
          <cell r="C205">
            <v>0.57350566999999997</v>
          </cell>
          <cell r="D205">
            <v>0.38004114</v>
          </cell>
          <cell r="E205">
            <v>-1.7173109999999998E-2</v>
          </cell>
          <cell r="F205">
            <v>-0.19574379</v>
          </cell>
          <cell r="G205">
            <v>0.22050671999999999</v>
          </cell>
          <cell r="H205">
            <v>0.18587471</v>
          </cell>
        </row>
        <row r="206">
          <cell r="B206">
            <v>34.034176240000001</v>
          </cell>
          <cell r="C206">
            <v>0.17421137</v>
          </cell>
          <cell r="D206">
            <v>1.5942330000000001E-2</v>
          </cell>
          <cell r="E206">
            <v>-0.14027753000000001</v>
          </cell>
          <cell r="F206">
            <v>0.1323357</v>
          </cell>
          <cell r="G206">
            <v>0.11133132</v>
          </cell>
          <cell r="H206">
            <v>5.4879560000000001E-2</v>
          </cell>
        </row>
        <row r="207">
          <cell r="B207">
            <v>33.208286479999998</v>
          </cell>
          <cell r="C207">
            <v>-0.82588976000000003</v>
          </cell>
          <cell r="D207">
            <v>-0.28885189</v>
          </cell>
          <cell r="E207">
            <v>-0.61640474000000001</v>
          </cell>
          <cell r="F207">
            <v>9.5591400000000007E-3</v>
          </cell>
          <cell r="G207">
            <v>8.8379189999999996E-2</v>
          </cell>
          <cell r="H207">
            <v>-1.857147E-2</v>
          </cell>
        </row>
        <row r="208">
          <cell r="B208">
            <v>32.79835439</v>
          </cell>
          <cell r="C208">
            <v>-0.40993209000000003</v>
          </cell>
          <cell r="D208">
            <v>0.17844968</v>
          </cell>
          <cell r="E208">
            <v>-0.73167806000000002</v>
          </cell>
          <cell r="F208">
            <v>7.7142169999999996E-2</v>
          </cell>
          <cell r="G208">
            <v>0.10706235</v>
          </cell>
          <cell r="H208">
            <v>-4.0908229999999997E-2</v>
          </cell>
        </row>
        <row r="209">
          <cell r="B209">
            <v>32.734326009999997</v>
          </cell>
          <cell r="C209">
            <v>-6.4028370000000001E-2</v>
          </cell>
          <cell r="D209">
            <v>4.6786099999999997E-3</v>
          </cell>
          <cell r="E209">
            <v>-3.425193E-2</v>
          </cell>
          <cell r="F209">
            <v>-0.18050977000000001</v>
          </cell>
          <cell r="G209">
            <v>0.19161325000000001</v>
          </cell>
          <cell r="H209">
            <v>-4.5558540000000002E-2</v>
          </cell>
        </row>
        <row r="210">
          <cell r="B210">
            <v>32.372474879999999</v>
          </cell>
          <cell r="C210">
            <v>-0.36185114000000002</v>
          </cell>
          <cell r="D210">
            <v>-0.1199783</v>
          </cell>
          <cell r="E210">
            <v>-0.29547443000000001</v>
          </cell>
          <cell r="F210">
            <v>0.34411607999999999</v>
          </cell>
          <cell r="G210">
            <v>-0.245612</v>
          </cell>
          <cell r="H210">
            <v>-4.4902480000000002E-2</v>
          </cell>
        </row>
        <row r="211">
          <cell r="B211">
            <v>32.331228109999998</v>
          </cell>
          <cell r="C211">
            <v>-4.1246770000000002E-2</v>
          </cell>
          <cell r="D211">
            <v>0.27448463000000001</v>
          </cell>
          <cell r="E211">
            <v>-0.31694642000000001</v>
          </cell>
          <cell r="F211">
            <v>3.3002150000000001E-2</v>
          </cell>
          <cell r="G211">
            <v>-4.3572769999999997E-2</v>
          </cell>
          <cell r="H211">
            <v>1.178563E-2</v>
          </cell>
        </row>
        <row r="212">
          <cell r="B212">
            <v>32.428472880000001</v>
          </cell>
          <cell r="C212">
            <v>9.7244780000000003E-2</v>
          </cell>
          <cell r="D212">
            <v>0.36535198000000002</v>
          </cell>
          <cell r="E212">
            <v>-0.17432428999999999</v>
          </cell>
          <cell r="F212">
            <v>3.9853590000000001E-2</v>
          </cell>
          <cell r="G212">
            <v>-0.14496343</v>
          </cell>
          <cell r="H212">
            <v>1.1326920000000001E-2</v>
          </cell>
        </row>
        <row r="213">
          <cell r="B213">
            <v>32.339225749999997</v>
          </cell>
          <cell r="C213">
            <v>-8.9247129999999994E-2</v>
          </cell>
          <cell r="D213">
            <v>2.7632960000000002E-2</v>
          </cell>
          <cell r="E213">
            <v>8.6245740000000001E-2</v>
          </cell>
          <cell r="F213">
            <v>0.19488577000000001</v>
          </cell>
          <cell r="G213">
            <v>-0.22861983</v>
          </cell>
          <cell r="H213">
            <v>-0.16939177</v>
          </cell>
        </row>
        <row r="214">
          <cell r="B214">
            <v>32.795824609999997</v>
          </cell>
          <cell r="C214">
            <v>0.45659886</v>
          </cell>
          <cell r="D214">
            <v>-0.26957801999999997</v>
          </cell>
          <cell r="E214">
            <v>-1.416603E-2</v>
          </cell>
          <cell r="F214">
            <v>0.30303495000000003</v>
          </cell>
          <cell r="G214">
            <v>0.42177288000000002</v>
          </cell>
          <cell r="H214">
            <v>1.553508E-2</v>
          </cell>
        </row>
        <row r="215">
          <cell r="B215">
            <v>32.782160900000001</v>
          </cell>
          <cell r="C215">
            <v>-1.3663710000000001E-2</v>
          </cell>
          <cell r="D215">
            <v>-0.21237116</v>
          </cell>
          <cell r="E215">
            <v>0.25719945999999999</v>
          </cell>
          <cell r="F215">
            <v>-9.4506399999999997E-3</v>
          </cell>
          <cell r="G215">
            <v>-0.1378673</v>
          </cell>
          <cell r="H215">
            <v>8.8825929999999997E-2</v>
          </cell>
        </row>
        <row r="216">
          <cell r="B216">
            <v>32.803626379999997</v>
          </cell>
          <cell r="C216">
            <v>2.1465479999999999E-2</v>
          </cell>
          <cell r="D216">
            <v>-0.18135892000000001</v>
          </cell>
          <cell r="E216">
            <v>-0.23922465000000001</v>
          </cell>
          <cell r="F216">
            <v>0.18670600000000001</v>
          </cell>
          <cell r="G216">
            <v>7.2902699999999997E-3</v>
          </cell>
          <cell r="H216">
            <v>0.24805277000000001</v>
          </cell>
        </row>
        <row r="217">
          <cell r="B217">
            <v>33.067319380000001</v>
          </cell>
          <cell r="C217">
            <v>0.26369300000000001</v>
          </cell>
          <cell r="D217">
            <v>-0.22061937000000001</v>
          </cell>
          <cell r="E217">
            <v>-0.47792479999999998</v>
          </cell>
          <cell r="F217">
            <v>0.45634989999999998</v>
          </cell>
          <cell r="G217">
            <v>0.50439568999999995</v>
          </cell>
          <cell r="H217">
            <v>1.4915900000000001E-3</v>
          </cell>
        </row>
        <row r="218">
          <cell r="B218">
            <v>32.614163820000002</v>
          </cell>
          <cell r="C218">
            <v>-0.45315556000000001</v>
          </cell>
          <cell r="D218">
            <v>-0.35976722</v>
          </cell>
          <cell r="E218">
            <v>0.53796865000000005</v>
          </cell>
          <cell r="F218">
            <v>-0.54972414999999997</v>
          </cell>
          <cell r="G218">
            <v>-0.16112477</v>
          </cell>
          <cell r="H218">
            <v>7.9491919999999994E-2</v>
          </cell>
        </row>
        <row r="219">
          <cell r="B219">
            <v>32.978645899999997</v>
          </cell>
          <cell r="C219">
            <v>0.36448207999999999</v>
          </cell>
          <cell r="D219">
            <v>0.30895210000000001</v>
          </cell>
          <cell r="E219">
            <v>-0.27284902999999999</v>
          </cell>
          <cell r="F219">
            <v>0.10121598</v>
          </cell>
          <cell r="G219">
            <v>0.17899435999999999</v>
          </cell>
          <cell r="H219">
            <v>4.8168669999999997E-2</v>
          </cell>
        </row>
        <row r="220">
          <cell r="B220">
            <v>32.327318349999999</v>
          </cell>
          <cell r="C220">
            <v>-0.65132754999999998</v>
          </cell>
          <cell r="D220">
            <v>-0.87204042999999998</v>
          </cell>
          <cell r="E220">
            <v>-0.42712106999999999</v>
          </cell>
          <cell r="F220">
            <v>9.5874700000000007E-3</v>
          </cell>
          <cell r="G220">
            <v>0.59684846000000003</v>
          </cell>
          <cell r="H220">
            <v>4.1398020000000001E-2</v>
          </cell>
        </row>
        <row r="221">
          <cell r="B221">
            <v>32.467001809999999</v>
          </cell>
          <cell r="C221">
            <v>0.13968346000000001</v>
          </cell>
          <cell r="D221">
            <v>0.59798322999999998</v>
          </cell>
          <cell r="E221">
            <v>-0.41821042000000003</v>
          </cell>
          <cell r="F221">
            <v>0.16583993999999999</v>
          </cell>
          <cell r="G221">
            <v>-8.6726689999999995E-2</v>
          </cell>
          <cell r="H221">
            <v>-0.11920259</v>
          </cell>
        </row>
        <row r="222">
          <cell r="B222">
            <v>31.917266170000001</v>
          </cell>
          <cell r="C222">
            <v>-0.54973563999999997</v>
          </cell>
          <cell r="D222">
            <v>0.15198391</v>
          </cell>
          <cell r="E222">
            <v>-0.65267346000000004</v>
          </cell>
          <cell r="F222">
            <v>7.6653199999999998E-3</v>
          </cell>
          <cell r="G222">
            <v>-2.8076130000000001E-2</v>
          </cell>
          <cell r="H222">
            <v>-2.8635279999999999E-2</v>
          </cell>
        </row>
        <row r="223">
          <cell r="B223">
            <v>32.242309949999999</v>
          </cell>
          <cell r="C223">
            <v>0.32504379</v>
          </cell>
          <cell r="D223">
            <v>0.39764009</v>
          </cell>
          <cell r="E223">
            <v>-0.16137824000000001</v>
          </cell>
          <cell r="F223">
            <v>1.1585450000000001E-2</v>
          </cell>
          <cell r="G223">
            <v>7.6532450000000002E-2</v>
          </cell>
          <cell r="H223">
            <v>6.6403999999999996E-4</v>
          </cell>
        </row>
        <row r="224">
          <cell r="B224">
            <v>32.204353179999998</v>
          </cell>
          <cell r="C224">
            <v>-3.7956770000000001E-2</v>
          </cell>
          <cell r="D224">
            <v>-0.12419108</v>
          </cell>
          <cell r="E224">
            <v>-0.23382879000000001</v>
          </cell>
          <cell r="F224">
            <v>5.8429599999999998E-2</v>
          </cell>
          <cell r="G224">
            <v>0.13817256999999999</v>
          </cell>
          <cell r="H224">
            <v>0.12346093</v>
          </cell>
        </row>
        <row r="225">
          <cell r="B225">
            <v>32.22388626</v>
          </cell>
          <cell r="C225">
            <v>1.953307E-2</v>
          </cell>
          <cell r="D225">
            <v>0.33338193999999999</v>
          </cell>
          <cell r="E225">
            <v>0.30447204999999999</v>
          </cell>
          <cell r="F225">
            <v>-0.14751671</v>
          </cell>
          <cell r="G225">
            <v>-0.52842169000000005</v>
          </cell>
          <cell r="H225">
            <v>5.761749E-2</v>
          </cell>
        </row>
        <row r="227">
          <cell r="B227">
            <v>32.762368240000001</v>
          </cell>
          <cell r="C227">
            <v>0.64397492999999995</v>
          </cell>
          <cell r="D227">
            <v>0.89199039999999996</v>
          </cell>
          <cell r="E227">
            <v>-0.22511413</v>
          </cell>
          <cell r="F227">
            <v>-4.1164569999999998E-2</v>
          </cell>
          <cell r="G227">
            <v>-8.9554600000000002E-3</v>
          </cell>
          <cell r="H227">
            <v>2.721869E-2</v>
          </cell>
        </row>
        <row r="228">
          <cell r="B228">
            <v>32.75640782</v>
          </cell>
          <cell r="C228">
            <v>-5.9604200000000001E-3</v>
          </cell>
          <cell r="D228">
            <v>0.25298079000000001</v>
          </cell>
          <cell r="E228">
            <v>-4.3277870000000003E-2</v>
          </cell>
          <cell r="F228">
            <v>0.11621887</v>
          </cell>
          <cell r="G228">
            <v>-0.3275361</v>
          </cell>
          <cell r="H228">
            <v>-4.3461000000000003E-3</v>
          </cell>
        </row>
        <row r="229">
          <cell r="B229">
            <v>32.544421800000002</v>
          </cell>
          <cell r="C229">
            <v>-0.21198602999999999</v>
          </cell>
          <cell r="D229">
            <v>0.43473587000000002</v>
          </cell>
          <cell r="E229">
            <v>-0.43845367000000002</v>
          </cell>
          <cell r="F229">
            <v>-1.40909E-3</v>
          </cell>
          <cell r="G229">
            <v>-0.12713859</v>
          </cell>
          <cell r="H229">
            <v>-7.9720550000000001E-2</v>
          </cell>
        </row>
        <row r="230">
          <cell r="B230">
            <v>32.140005350000003</v>
          </cell>
          <cell r="C230">
            <v>-0.40441644999999998</v>
          </cell>
          <cell r="D230">
            <v>0.26109241999999999</v>
          </cell>
          <cell r="E230">
            <v>-0.16843712999999999</v>
          </cell>
          <cell r="F230">
            <v>5.2313390000000001E-2</v>
          </cell>
          <cell r="G230">
            <v>-0.46853588000000002</v>
          </cell>
          <cell r="H230">
            <v>-8.0849240000000003E-2</v>
          </cell>
        </row>
        <row r="231">
          <cell r="B231">
            <v>31.931116360000001</v>
          </cell>
          <cell r="C231">
            <v>-0.20888898</v>
          </cell>
          <cell r="D231">
            <v>0.19989898</v>
          </cell>
          <cell r="E231">
            <v>-0.38922942999999999</v>
          </cell>
          <cell r="F231">
            <v>0.18057713</v>
          </cell>
          <cell r="G231">
            <v>1.1377399999999999E-2</v>
          </cell>
          <cell r="H231">
            <v>-0.21151305000000001</v>
          </cell>
        </row>
        <row r="232">
          <cell r="B232">
            <v>32.160862309999999</v>
          </cell>
          <cell r="C232">
            <v>0.22974594000000001</v>
          </cell>
          <cell r="D232">
            <v>0.38751975999999999</v>
          </cell>
          <cell r="E232">
            <v>-0.23105136000000001</v>
          </cell>
          <cell r="F232">
            <v>6.1982599999999997E-3</v>
          </cell>
          <cell r="G232">
            <v>3.617604E-2</v>
          </cell>
          <cell r="H232">
            <v>3.090325E-2</v>
          </cell>
        </row>
        <row r="233">
          <cell r="B233">
            <v>32.13190299</v>
          </cell>
          <cell r="C233">
            <v>-2.8959309999999999E-2</v>
          </cell>
          <cell r="D233">
            <v>0.1962303</v>
          </cell>
          <cell r="E233">
            <v>-9.7931679999999993E-2</v>
          </cell>
          <cell r="F233">
            <v>5.9084310000000001E-2</v>
          </cell>
          <cell r="G233">
            <v>9.2230000000000003E-3</v>
          </cell>
          <cell r="H233">
            <v>-0.19556524</v>
          </cell>
        </row>
        <row r="234">
          <cell r="B234">
            <v>32.20538732</v>
          </cell>
          <cell r="C234">
            <v>7.348433E-2</v>
          </cell>
          <cell r="D234">
            <v>0.17209189</v>
          </cell>
          <cell r="E234">
            <v>-0.24045602999999999</v>
          </cell>
          <cell r="F234">
            <v>5.7593899999999996E-3</v>
          </cell>
          <cell r="G234">
            <v>0.10972062</v>
          </cell>
          <cell r="H234">
            <v>2.636846E-2</v>
          </cell>
        </row>
        <row r="235">
          <cell r="B235">
            <v>32.013182520000001</v>
          </cell>
          <cell r="C235">
            <v>-0.19220480000000001</v>
          </cell>
          <cell r="D235">
            <v>0.50692303999999999</v>
          </cell>
          <cell r="E235">
            <v>-0.29098771000000001</v>
          </cell>
          <cell r="F235">
            <v>0.10213179999999999</v>
          </cell>
          <cell r="G235">
            <v>-0.56786607</v>
          </cell>
          <cell r="H235">
            <v>5.7594140000000002E-2</v>
          </cell>
        </row>
        <row r="236">
          <cell r="B236">
            <v>32.325929950000003</v>
          </cell>
          <cell r="C236">
            <v>0.31274742</v>
          </cell>
          <cell r="D236">
            <v>0.43329798000000003</v>
          </cell>
          <cell r="E236">
            <v>-0.45213969999999998</v>
          </cell>
          <cell r="F236">
            <v>-5.6297E-2</v>
          </cell>
          <cell r="G236">
            <v>0.18378572000000001</v>
          </cell>
          <cell r="H236">
            <v>0.20410042</v>
          </cell>
        </row>
        <row r="237">
          <cell r="B237">
            <v>32.350284330000001</v>
          </cell>
          <cell r="C237">
            <v>2.4354379999999998E-2</v>
          </cell>
          <cell r="D237">
            <v>0.53130946000000001</v>
          </cell>
          <cell r="E237">
            <v>-0.27674805000000002</v>
          </cell>
          <cell r="F237">
            <v>0.10074731000000001</v>
          </cell>
          <cell r="G237">
            <v>-0.58364846999999997</v>
          </cell>
          <cell r="H237">
            <v>0.25269412000000002</v>
          </cell>
        </row>
        <row r="238">
          <cell r="B238">
            <v>32.846900220000002</v>
          </cell>
          <cell r="C238">
            <v>0.4966159</v>
          </cell>
          <cell r="D238">
            <v>0.76739902999999998</v>
          </cell>
          <cell r="E238">
            <v>-0.15629992000000001</v>
          </cell>
          <cell r="F238">
            <v>1.5160099999999999E-3</v>
          </cell>
          <cell r="G238">
            <v>-0.22092656999999999</v>
          </cell>
          <cell r="H238">
            <v>0.10492736</v>
          </cell>
        </row>
        <row r="239">
          <cell r="B239">
            <v>32.618172860000001</v>
          </cell>
          <cell r="C239">
            <v>-0.22872735999999999</v>
          </cell>
          <cell r="D239">
            <v>-0.10150395</v>
          </cell>
          <cell r="E239">
            <v>-6.247759E-2</v>
          </cell>
          <cell r="F239">
            <v>-4.0427690000000002E-2</v>
          </cell>
          <cell r="G239">
            <v>-6.5542400000000001E-2</v>
          </cell>
          <cell r="H239">
            <v>4.122427E-2</v>
          </cell>
        </row>
        <row r="240">
          <cell r="B240">
            <v>32.842879140000001</v>
          </cell>
          <cell r="C240">
            <v>0.22470628000000001</v>
          </cell>
          <cell r="D240">
            <v>0.30861237000000002</v>
          </cell>
          <cell r="E240">
            <v>-0.67619328999999995</v>
          </cell>
          <cell r="F240">
            <v>3.887496E-2</v>
          </cell>
          <cell r="G240">
            <v>0.56743880999999996</v>
          </cell>
          <cell r="H240">
            <v>-1.402658E-2</v>
          </cell>
        </row>
        <row r="241">
          <cell r="B241">
            <v>33.148190970000002</v>
          </cell>
          <cell r="C241">
            <v>0.30531183000000001</v>
          </cell>
          <cell r="D241">
            <v>0.43376031999999998</v>
          </cell>
          <cell r="E241">
            <v>-0.18290827000000001</v>
          </cell>
          <cell r="F241">
            <v>9.9618509999999993E-2</v>
          </cell>
          <cell r="G241">
            <v>4.0656610000000003E-2</v>
          </cell>
          <cell r="H241">
            <v>-8.5815340000000004E-2</v>
          </cell>
        </row>
        <row r="242">
          <cell r="B242">
            <v>33.382770819999998</v>
          </cell>
          <cell r="C242">
            <v>0.23457985000000001</v>
          </cell>
          <cell r="D242">
            <v>0.14114199999999999</v>
          </cell>
          <cell r="E242">
            <v>0.13624928</v>
          </cell>
          <cell r="F242">
            <v>6.066096E-2</v>
          </cell>
          <cell r="G242">
            <v>-3.1857049999999998E-2</v>
          </cell>
          <cell r="H242">
            <v>-7.1615349999999994E-2</v>
          </cell>
        </row>
        <row r="243">
          <cell r="B243">
            <v>33.747951950000001</v>
          </cell>
          <cell r="C243">
            <v>0.36518113000000002</v>
          </cell>
          <cell r="D243">
            <v>3.7497490000000001E-2</v>
          </cell>
          <cell r="E243">
            <v>9.1379660000000001E-2</v>
          </cell>
          <cell r="F243">
            <v>9.2229859999999997E-2</v>
          </cell>
          <cell r="G243">
            <v>0.17823805000000001</v>
          </cell>
          <cell r="H243">
            <v>-3.4163930000000002E-2</v>
          </cell>
        </row>
        <row r="244">
          <cell r="B244">
            <v>33.397731829999998</v>
          </cell>
          <cell r="C244">
            <v>-0.35022013000000002</v>
          </cell>
          <cell r="D244">
            <v>-9.9699720000000006E-2</v>
          </cell>
          <cell r="E244">
            <v>0.11747681</v>
          </cell>
          <cell r="F244">
            <v>-9.9042069999999996E-2</v>
          </cell>
          <cell r="G244">
            <v>-0.32665337999999999</v>
          </cell>
          <cell r="H244">
            <v>5.7698239999999998E-2</v>
          </cell>
        </row>
        <row r="245">
          <cell r="B245">
            <v>33.604416569999998</v>
          </cell>
          <cell r="C245">
            <v>0.20668474000000001</v>
          </cell>
          <cell r="D245">
            <v>0.29227620999999998</v>
          </cell>
          <cell r="E245">
            <v>-0.25411415999999998</v>
          </cell>
          <cell r="F245">
            <v>8.6712129999999998E-2</v>
          </cell>
          <cell r="G245">
            <v>6.202622E-2</v>
          </cell>
          <cell r="H245">
            <v>1.9784349999999999E-2</v>
          </cell>
        </row>
        <row r="246">
          <cell r="B246">
            <v>33.213063480000002</v>
          </cell>
          <cell r="C246">
            <v>-0.39135309000000001</v>
          </cell>
          <cell r="D246">
            <v>-0.65883225999999995</v>
          </cell>
          <cell r="E246">
            <v>0.44404365000000001</v>
          </cell>
          <cell r="F246">
            <v>4.4111089999999999E-2</v>
          </cell>
          <cell r="G246">
            <v>-0.22797988</v>
          </cell>
          <cell r="H246">
            <v>7.3043099999999996E-3</v>
          </cell>
        </row>
        <row r="247">
          <cell r="B247">
            <v>32.807897400000002</v>
          </cell>
          <cell r="C247">
            <v>-0.40516607999999998</v>
          </cell>
          <cell r="D247">
            <v>1.6772490000000001E-2</v>
          </cell>
          <cell r="E247">
            <v>-0.46342814999999998</v>
          </cell>
          <cell r="F247">
            <v>-9.87618E-3</v>
          </cell>
          <cell r="G247">
            <v>6.7134349999999995E-2</v>
          </cell>
          <cell r="H247">
            <v>-1.5768589999999999E-2</v>
          </cell>
        </row>
        <row r="248">
          <cell r="B248">
            <v>32.175461149999997</v>
          </cell>
          <cell r="C248">
            <v>-0.63243625000000003</v>
          </cell>
          <cell r="D248">
            <v>-1.13219092</v>
          </cell>
          <cell r="E248">
            <v>-0.83766375000000004</v>
          </cell>
          <cell r="F248">
            <v>0.10710432</v>
          </cell>
          <cell r="G248">
            <v>1.24341496</v>
          </cell>
          <cell r="H248">
            <v>-1.3100860000000001E-2</v>
          </cell>
        </row>
        <row r="249">
          <cell r="B249">
            <v>30.975290879999999</v>
          </cell>
          <cell r="C249">
            <v>-1.2001702700000001</v>
          </cell>
          <cell r="D249">
            <v>-1.17192936</v>
          </cell>
          <cell r="E249">
            <v>-0.17032405</v>
          </cell>
          <cell r="F249">
            <v>-5.5083689999999998E-2</v>
          </cell>
          <cell r="G249">
            <v>0.47940242</v>
          </cell>
          <cell r="H249">
            <v>-0.28223559999999998</v>
          </cell>
        </row>
        <row r="250">
          <cell r="B250">
            <v>31.087942640000001</v>
          </cell>
          <cell r="C250">
            <v>0.11265176</v>
          </cell>
          <cell r="D250">
            <v>0.57755380999999995</v>
          </cell>
          <cell r="E250">
            <v>-0.44617610000000002</v>
          </cell>
          <cell r="F250">
            <v>-5.2654220000000002E-2</v>
          </cell>
          <cell r="G250">
            <v>0.14719090000000001</v>
          </cell>
          <cell r="H250">
            <v>-0.11326263</v>
          </cell>
        </row>
        <row r="251">
          <cell r="B251">
            <v>30.67580023</v>
          </cell>
          <cell r="C251">
            <v>-0.41214240000000002</v>
          </cell>
          <cell r="D251">
            <v>0.26420883000000001</v>
          </cell>
          <cell r="E251">
            <v>-0.55914531999999995</v>
          </cell>
          <cell r="F251">
            <v>6.5629950000000006E-2</v>
          </cell>
          <cell r="G251">
            <v>-7.3395719999999998E-2</v>
          </cell>
          <cell r="H251">
            <v>-0.10944014000000001</v>
          </cell>
        </row>
        <row r="252">
          <cell r="B252">
            <v>30.718437990000002</v>
          </cell>
          <cell r="C252">
            <v>4.2637759999999997E-2</v>
          </cell>
          <cell r="D252">
            <v>0.71489904999999998</v>
          </cell>
          <cell r="E252">
            <v>-0.71006901</v>
          </cell>
          <cell r="F252">
            <v>-1.8965300000000001E-2</v>
          </cell>
          <cell r="G252">
            <v>5.571736E-2</v>
          </cell>
          <cell r="H252">
            <v>1.0556599999999999E-3</v>
          </cell>
        </row>
        <row r="253">
          <cell r="B253">
            <v>31.327860430000001</v>
          </cell>
          <cell r="C253">
            <v>0.60942244000000001</v>
          </cell>
          <cell r="D253">
            <v>0.17364911999999999</v>
          </cell>
          <cell r="E253">
            <v>-0.27611464000000002</v>
          </cell>
          <cell r="F253">
            <v>0.17177349</v>
          </cell>
          <cell r="G253">
            <v>-0.46541853</v>
          </cell>
          <cell r="H253">
            <v>1.0055329900000001</v>
          </cell>
        </row>
        <row r="254">
          <cell r="B254">
            <v>31.28637638</v>
          </cell>
          <cell r="C254">
            <v>-4.1484050000000001E-2</v>
          </cell>
          <cell r="D254">
            <v>0.43509141000000001</v>
          </cell>
          <cell r="E254">
            <v>-0.37969023000000002</v>
          </cell>
          <cell r="F254">
            <v>4.7560680000000001E-2</v>
          </cell>
          <cell r="G254">
            <v>-7.1911310000000006E-2</v>
          </cell>
          <cell r="H254">
            <v>-7.2534600000000005E-2</v>
          </cell>
        </row>
        <row r="255">
          <cell r="B255">
            <v>31.351949749999999</v>
          </cell>
          <cell r="C255">
            <v>6.5573380000000001E-2</v>
          </cell>
          <cell r="D255">
            <v>0.31613571000000001</v>
          </cell>
          <cell r="E255">
            <v>-0.20131699</v>
          </cell>
          <cell r="F255">
            <v>2.1241799999999998E-3</v>
          </cell>
          <cell r="G255">
            <v>6.9199979999999994E-2</v>
          </cell>
          <cell r="H255">
            <v>-0.1205695</v>
          </cell>
        </row>
        <row r="256">
          <cell r="B256">
            <v>31.190380189999999</v>
          </cell>
          <cell r="C256">
            <v>-0.16156956</v>
          </cell>
          <cell r="D256">
            <v>0.29814455000000001</v>
          </cell>
          <cell r="E256">
            <v>-1.9163059999999999E-2</v>
          </cell>
          <cell r="F256">
            <v>-2.2810420000000001E-2</v>
          </cell>
          <cell r="G256">
            <v>-0.35454649999999999</v>
          </cell>
          <cell r="H256">
            <v>-6.3194130000000001E-2</v>
          </cell>
        </row>
        <row r="257">
          <cell r="B257">
            <v>31.406511080000001</v>
          </cell>
          <cell r="C257">
            <v>0.21613088999999999</v>
          </cell>
          <cell r="D257">
            <v>0.69052126000000003</v>
          </cell>
          <cell r="E257">
            <v>0.11574412000000001</v>
          </cell>
          <cell r="F257">
            <v>-0.20973162000000001</v>
          </cell>
          <cell r="G257">
            <v>-0.26055741999999998</v>
          </cell>
          <cell r="H257">
            <v>-0.11984545000000001</v>
          </cell>
        </row>
        <row r="259">
          <cell r="B259">
            <v>31.1028345</v>
          </cell>
          <cell r="C259">
            <v>0.11902637000000001</v>
          </cell>
          <cell r="D259">
            <v>6.5198779999999998E-2</v>
          </cell>
          <cell r="E259">
            <v>7.5210970000000002E-2</v>
          </cell>
          <cell r="F259">
            <v>-3.0864989999999998E-2</v>
          </cell>
          <cell r="G259">
            <v>0.10255533</v>
          </cell>
          <cell r="H259">
            <v>-9.3073719999999999E-2</v>
          </cell>
        </row>
        <row r="260">
          <cell r="B260">
            <v>30.71873836</v>
          </cell>
          <cell r="C260">
            <v>-0.38409615000000003</v>
          </cell>
          <cell r="D260">
            <v>0.10939533</v>
          </cell>
          <cell r="E260">
            <v>-0.19844914999999999</v>
          </cell>
          <cell r="F260">
            <v>-0.13252921000000001</v>
          </cell>
          <cell r="G260">
            <v>-3.177725E-2</v>
          </cell>
          <cell r="H260">
            <v>-0.13073587</v>
          </cell>
        </row>
        <row r="261">
          <cell r="B261">
            <v>30.404078689999999</v>
          </cell>
          <cell r="C261">
            <v>-0.31465966000000001</v>
          </cell>
          <cell r="D261">
            <v>-0.22024505</v>
          </cell>
          <cell r="E261">
            <v>0.13141728999999999</v>
          </cell>
          <cell r="F261">
            <v>0.13146337</v>
          </cell>
          <cell r="G261">
            <v>-0.43540221000000001</v>
          </cell>
          <cell r="H261">
            <v>7.810694E-2</v>
          </cell>
        </row>
        <row r="262">
          <cell r="B262">
            <v>30.505842179999998</v>
          </cell>
          <cell r="C262">
            <v>0.10176348</v>
          </cell>
          <cell r="D262">
            <v>-0.11055592</v>
          </cell>
          <cell r="E262">
            <v>-4.850869E-2</v>
          </cell>
          <cell r="F262">
            <v>-5.5792729999999999E-2</v>
          </cell>
          <cell r="G262">
            <v>0.31390406999999998</v>
          </cell>
          <cell r="H262">
            <v>2.7167599999999999E-3</v>
          </cell>
        </row>
        <row r="263">
          <cell r="B263">
            <v>30.490512849999998</v>
          </cell>
          <cell r="C263">
            <v>-1.532933E-2</v>
          </cell>
          <cell r="D263">
            <v>0.25638345000000001</v>
          </cell>
          <cell r="E263">
            <v>-0.41701851000000001</v>
          </cell>
          <cell r="F263">
            <v>7.1291610000000005E-2</v>
          </cell>
          <cell r="G263">
            <v>0.20255039</v>
          </cell>
          <cell r="H263">
            <v>-0.12853626000000001</v>
          </cell>
        </row>
        <row r="264">
          <cell r="B264">
            <v>29.574625749999999</v>
          </cell>
          <cell r="C264">
            <v>-0.91588709000000001</v>
          </cell>
          <cell r="D264">
            <v>-8.6796719999999994E-2</v>
          </cell>
          <cell r="E264">
            <v>-0.33038138</v>
          </cell>
          <cell r="F264">
            <v>-0.19201264000000001</v>
          </cell>
          <cell r="G264">
            <v>-0.11619668</v>
          </cell>
          <cell r="H264">
            <v>-0.19049968</v>
          </cell>
        </row>
        <row r="265">
          <cell r="B265">
            <v>29.929058900000001</v>
          </cell>
          <cell r="C265">
            <v>0.35443314999999997</v>
          </cell>
          <cell r="D265">
            <v>8.8860239999999993E-2</v>
          </cell>
          <cell r="E265">
            <v>0.16247691</v>
          </cell>
          <cell r="F265">
            <v>7.1091269999999998E-2</v>
          </cell>
          <cell r="G265">
            <v>-6.2894320000000004E-2</v>
          </cell>
          <cell r="H265">
            <v>9.4899049999999999E-2</v>
          </cell>
        </row>
        <row r="266">
          <cell r="B266">
            <v>30.223552649999998</v>
          </cell>
          <cell r="C266">
            <v>0.29449375</v>
          </cell>
          <cell r="D266">
            <v>0.80316242999999998</v>
          </cell>
          <cell r="E266">
            <v>-0.51534342</v>
          </cell>
          <cell r="F266">
            <v>-6.2673850000000003E-2</v>
          </cell>
          <cell r="G266">
            <v>0.10746393</v>
          </cell>
          <cell r="H266">
            <v>-3.8115330000000003E-2</v>
          </cell>
        </row>
        <row r="267">
          <cell r="B267">
            <v>29.474514129999999</v>
          </cell>
          <cell r="C267">
            <v>-0.74903852000000004</v>
          </cell>
          <cell r="D267">
            <v>-0.10238635</v>
          </cell>
          <cell r="E267">
            <v>-0.15518424</v>
          </cell>
          <cell r="F267">
            <v>-0.13823868</v>
          </cell>
          <cell r="G267">
            <v>-0.23934026999999999</v>
          </cell>
          <cell r="H267">
            <v>-0.11388898</v>
          </cell>
        </row>
        <row r="268">
          <cell r="B268">
            <v>29.848467729999999</v>
          </cell>
          <cell r="C268">
            <v>0.3739536</v>
          </cell>
          <cell r="D268">
            <v>0.51450991999999995</v>
          </cell>
          <cell r="E268">
            <v>-7.5940569999999999E-2</v>
          </cell>
          <cell r="F268">
            <v>5.5384309999999999E-2</v>
          </cell>
          <cell r="G268">
            <v>-4.4365100000000003E-3</v>
          </cell>
          <cell r="H268">
            <v>-0.11556355</v>
          </cell>
        </row>
        <row r="269">
          <cell r="B269">
            <v>30.162787420000001</v>
          </cell>
          <cell r="C269">
            <v>0.31431967999999999</v>
          </cell>
          <cell r="D269">
            <v>-0.20378474999999999</v>
          </cell>
          <cell r="E269">
            <v>0.15653628</v>
          </cell>
          <cell r="F269">
            <v>-0.17413781</v>
          </cell>
          <cell r="G269">
            <v>-0.10535431000000001</v>
          </cell>
          <cell r="H269">
            <v>0.64106028000000004</v>
          </cell>
        </row>
        <row r="270">
          <cell r="B270">
            <v>30.126699989999999</v>
          </cell>
          <cell r="C270">
            <v>-3.6087429999999997E-2</v>
          </cell>
          <cell r="D270">
            <v>-6.2244679999999997E-2</v>
          </cell>
          <cell r="E270">
            <v>-0.26231337999999998</v>
          </cell>
          <cell r="F270">
            <v>-3.031791E-2</v>
          </cell>
          <cell r="G270">
            <v>0.1265531</v>
          </cell>
          <cell r="H270">
            <v>0.19223544000000001</v>
          </cell>
        </row>
        <row r="271">
          <cell r="B271">
            <v>30.642287620000001</v>
          </cell>
          <cell r="C271">
            <v>0.51558762999999996</v>
          </cell>
          <cell r="D271">
            <v>0.5542705</v>
          </cell>
          <cell r="E271">
            <v>-0.29269877</v>
          </cell>
          <cell r="F271">
            <v>-1.02849E-3</v>
          </cell>
          <cell r="G271">
            <v>0.14413268000000001</v>
          </cell>
          <cell r="H271">
            <v>0.11091172000000001</v>
          </cell>
        </row>
        <row r="272">
          <cell r="B272">
            <v>30.886164300000001</v>
          </cell>
          <cell r="C272">
            <v>0.24387668000000001</v>
          </cell>
          <cell r="D272">
            <v>-0.10983809</v>
          </cell>
          <cell r="E272">
            <v>-0.13709035999999999</v>
          </cell>
          <cell r="F272">
            <v>-5.2299900000000003E-2</v>
          </cell>
          <cell r="G272">
            <v>0.47112704</v>
          </cell>
          <cell r="H272">
            <v>7.1977990000000006E-2</v>
          </cell>
        </row>
        <row r="273">
          <cell r="B273">
            <v>32.135739389999998</v>
          </cell>
          <cell r="C273">
            <v>1.2495750800000001</v>
          </cell>
          <cell r="D273">
            <v>0.51142588</v>
          </cell>
          <cell r="E273">
            <v>-0.31147143999999999</v>
          </cell>
          <cell r="F273">
            <v>0.20152782</v>
          </cell>
          <cell r="G273">
            <v>0.257824</v>
          </cell>
          <cell r="H273">
            <v>0.59026882999999997</v>
          </cell>
        </row>
        <row r="274">
          <cell r="B274">
            <v>32.028096480000002</v>
          </cell>
          <cell r="C274">
            <v>-0.10764290999999999</v>
          </cell>
          <cell r="D274">
            <v>6.5428210000000001E-2</v>
          </cell>
          <cell r="E274">
            <v>2.4661510000000001E-2</v>
          </cell>
          <cell r="F274">
            <v>7.9343769999999994E-2</v>
          </cell>
          <cell r="G274">
            <v>-0.22832891999999999</v>
          </cell>
          <cell r="H274">
            <v>-4.8747470000000001E-2</v>
          </cell>
        </row>
        <row r="275">
          <cell r="B275">
            <v>32.009787189999997</v>
          </cell>
          <cell r="C275">
            <v>-1.8309300000000001E-2</v>
          </cell>
          <cell r="D275">
            <v>2.2347889999999999E-2</v>
          </cell>
          <cell r="E275">
            <v>-0.24964517999999999</v>
          </cell>
          <cell r="F275">
            <v>-3.718958E-2</v>
          </cell>
          <cell r="G275">
            <v>0.34289683999999998</v>
          </cell>
          <cell r="H275">
            <v>-9.6719269999999996E-2</v>
          </cell>
        </row>
        <row r="276">
          <cell r="B276">
            <v>32.12958124</v>
          </cell>
          <cell r="C276">
            <v>0.11979405999999999</v>
          </cell>
          <cell r="D276">
            <v>3.5938789999999998E-2</v>
          </cell>
          <cell r="E276">
            <v>-0.39209912000000002</v>
          </cell>
          <cell r="F276">
            <v>0.10396783</v>
          </cell>
          <cell r="G276">
            <v>0.2159904</v>
          </cell>
          <cell r="H276">
            <v>0.15599615999999999</v>
          </cell>
        </row>
        <row r="277">
          <cell r="B277">
            <v>32.312793460000002</v>
          </cell>
          <cell r="C277">
            <v>0.18321220999999999</v>
          </cell>
          <cell r="D277">
            <v>0.38980366</v>
          </cell>
          <cell r="E277">
            <v>-0.46808319999999998</v>
          </cell>
          <cell r="F277">
            <v>-5.7475909999999998E-2</v>
          </cell>
          <cell r="G277">
            <v>0.31998556</v>
          </cell>
          <cell r="H277">
            <v>-1.01789E-3</v>
          </cell>
        </row>
        <row r="278">
          <cell r="B278">
            <v>31.464032150000001</v>
          </cell>
          <cell r="C278">
            <v>-0.84876130999999999</v>
          </cell>
          <cell r="D278">
            <v>-0.73602825000000005</v>
          </cell>
          <cell r="E278">
            <v>0.10648647</v>
          </cell>
          <cell r="F278">
            <v>0.19976801</v>
          </cell>
          <cell r="G278">
            <v>-0.35221781000000002</v>
          </cell>
          <cell r="H278">
            <v>-6.6769729999999999E-2</v>
          </cell>
        </row>
        <row r="279">
          <cell r="B279">
            <v>31.541255499999998</v>
          </cell>
          <cell r="C279">
            <v>7.7223349999999996E-2</v>
          </cell>
          <cell r="D279">
            <v>0.11678048000000001</v>
          </cell>
          <cell r="E279">
            <v>-0.14239082</v>
          </cell>
          <cell r="F279">
            <v>0.11462228000000001</v>
          </cell>
          <cell r="G279">
            <v>-0.10421443</v>
          </cell>
          <cell r="H279">
            <v>9.2425839999999995E-2</v>
          </cell>
        </row>
        <row r="280">
          <cell r="B280">
            <v>31.414021479999999</v>
          </cell>
          <cell r="C280">
            <v>-0.12723402</v>
          </cell>
          <cell r="D280">
            <v>0.26109220999999999</v>
          </cell>
          <cell r="E280">
            <v>-0.12943832999999999</v>
          </cell>
          <cell r="F280">
            <v>-1.6806930000000001E-2</v>
          </cell>
          <cell r="G280">
            <v>-0.10750576000000001</v>
          </cell>
          <cell r="H280">
            <v>-0.13457519000000001</v>
          </cell>
        </row>
        <row r="281">
          <cell r="B281">
            <v>31.357369670000001</v>
          </cell>
          <cell r="C281">
            <v>-5.6651809999999997E-2</v>
          </cell>
          <cell r="D281">
            <v>0.33506354999999999</v>
          </cell>
          <cell r="E281">
            <v>-0.43096632000000001</v>
          </cell>
          <cell r="F281">
            <v>7.3719110000000004E-2</v>
          </cell>
          <cell r="G281">
            <v>-0.18034119000000001</v>
          </cell>
          <cell r="H281">
            <v>0.14587302999999999</v>
          </cell>
        </row>
        <row r="282">
          <cell r="B282">
            <v>31.77612315</v>
          </cell>
          <cell r="C282">
            <v>0.41875348000000001</v>
          </cell>
          <cell r="D282">
            <v>0.33782089999999998</v>
          </cell>
          <cell r="E282">
            <v>-0.17065385</v>
          </cell>
          <cell r="F282">
            <v>0.1031613</v>
          </cell>
          <cell r="G282">
            <v>0.12905158999999999</v>
          </cell>
          <cell r="H282">
            <v>1.9373540000000002E-2</v>
          </cell>
        </row>
        <row r="283">
          <cell r="B283">
            <v>32.160193079999999</v>
          </cell>
          <cell r="C283">
            <v>0.38406993</v>
          </cell>
          <cell r="D283">
            <v>0.38586629</v>
          </cell>
          <cell r="E283">
            <v>-7.7086230000000006E-2</v>
          </cell>
          <cell r="F283">
            <v>-5.0208339999999997E-2</v>
          </cell>
          <cell r="G283">
            <v>8.6784E-2</v>
          </cell>
          <cell r="H283">
            <v>3.8714220000000001E-2</v>
          </cell>
        </row>
        <row r="284">
          <cell r="B284">
            <v>31.744391790000002</v>
          </cell>
          <cell r="C284">
            <v>-0.41580128999999999</v>
          </cell>
          <cell r="D284">
            <v>0.17203567</v>
          </cell>
          <cell r="E284">
            <v>6.8514359999999996E-2</v>
          </cell>
          <cell r="F284">
            <v>-0.27738132999999998</v>
          </cell>
          <cell r="G284">
            <v>-0.23928542999999999</v>
          </cell>
          <cell r="H284">
            <v>-0.13968456000000001</v>
          </cell>
        </row>
        <row r="285">
          <cell r="B285">
            <v>31.554844660000001</v>
          </cell>
          <cell r="C285">
            <v>-0.18954712000000001</v>
          </cell>
          <cell r="D285">
            <v>-0.58107330999999995</v>
          </cell>
          <cell r="E285">
            <v>0.42276965999999999</v>
          </cell>
          <cell r="F285">
            <v>5.3910310000000003E-2</v>
          </cell>
          <cell r="G285">
            <v>-0.27412402000000002</v>
          </cell>
          <cell r="H285">
            <v>0.18897024000000001</v>
          </cell>
        </row>
        <row r="286">
          <cell r="B286">
            <v>31.273545639999998</v>
          </cell>
          <cell r="C286">
            <v>-0.28129902000000001</v>
          </cell>
          <cell r="D286">
            <v>6.3659389999999996E-2</v>
          </cell>
          <cell r="E286">
            <v>-6.5212359999999997E-2</v>
          </cell>
          <cell r="F286">
            <v>6.6787509999999994E-2</v>
          </cell>
          <cell r="G286">
            <v>-0.25271948</v>
          </cell>
          <cell r="H286">
            <v>-9.3814090000000003E-2</v>
          </cell>
        </row>
        <row r="287">
          <cell r="B287">
            <v>31.626604159999999</v>
          </cell>
          <cell r="C287">
            <v>0.35305851999999999</v>
          </cell>
          <cell r="D287">
            <v>0.37722293000000001</v>
          </cell>
          <cell r="E287">
            <v>-0.12536604000000001</v>
          </cell>
          <cell r="F287">
            <v>-4.831394E-2</v>
          </cell>
          <cell r="G287">
            <v>0.16379461000000001</v>
          </cell>
          <cell r="H287">
            <v>-1.427905E-2</v>
          </cell>
        </row>
        <row r="288">
          <cell r="B288">
            <v>31.77421605</v>
          </cell>
          <cell r="C288">
            <v>0.14761189999999999</v>
          </cell>
          <cell r="D288">
            <v>0.39357980999999997</v>
          </cell>
          <cell r="E288">
            <v>-0.561025</v>
          </cell>
          <cell r="F288">
            <v>0.13876060000000001</v>
          </cell>
          <cell r="G288">
            <v>0.1688327</v>
          </cell>
          <cell r="H288">
            <v>7.4637799999999997E-3</v>
          </cell>
        </row>
        <row r="289">
          <cell r="B289">
            <v>33.125788540000002</v>
          </cell>
          <cell r="C289">
            <v>1.35157248</v>
          </cell>
          <cell r="D289">
            <v>0.44203416000000001</v>
          </cell>
          <cell r="E289">
            <v>-0.61490500000000003</v>
          </cell>
          <cell r="F289">
            <v>1.5847785599999999</v>
          </cell>
          <cell r="G289">
            <v>0.32196279999999999</v>
          </cell>
          <cell r="H289">
            <v>-0.38229804000000001</v>
          </cell>
        </row>
        <row r="291">
          <cell r="B291">
            <v>33.664413959999997</v>
          </cell>
          <cell r="C291">
            <v>-7.0208629999999994E-2</v>
          </cell>
          <cell r="D291">
            <v>-0.19442351999999999</v>
          </cell>
          <cell r="E291">
            <v>-0.22082123000000001</v>
          </cell>
          <cell r="F291">
            <v>0.16598024</v>
          </cell>
          <cell r="G291">
            <v>0.15030919000000001</v>
          </cell>
          <cell r="H291">
            <v>2.8746689999999998E-2</v>
          </cell>
        </row>
        <row r="292">
          <cell r="B292">
            <v>33.137167269999999</v>
          </cell>
          <cell r="C292">
            <v>-0.52724669000000002</v>
          </cell>
          <cell r="D292">
            <v>-0.73938903</v>
          </cell>
          <cell r="E292">
            <v>0.28645396000000001</v>
          </cell>
          <cell r="F292">
            <v>7.1095200000000002E-3</v>
          </cell>
          <cell r="G292">
            <v>-3.952986E-2</v>
          </cell>
          <cell r="H292">
            <v>-4.1891280000000003E-2</v>
          </cell>
        </row>
        <row r="293">
          <cell r="B293">
            <v>31.146903470000002</v>
          </cell>
          <cell r="C293">
            <v>-1.99026379</v>
          </cell>
          <cell r="D293">
            <v>-3.41643337</v>
          </cell>
          <cell r="E293">
            <v>2.33750956</v>
          </cell>
          <cell r="F293">
            <v>9.0657929999999998E-2</v>
          </cell>
          <cell r="G293">
            <v>-0.17017245</v>
          </cell>
          <cell r="H293">
            <v>-0.83182544999999997</v>
          </cell>
        </row>
        <row r="294">
          <cell r="B294">
            <v>31.856960870000002</v>
          </cell>
          <cell r="C294">
            <v>0.71005739000000001</v>
          </cell>
          <cell r="D294">
            <v>-8.2445741300000002</v>
          </cell>
          <cell r="E294">
            <v>8.2010830099999996</v>
          </cell>
          <cell r="F294">
            <v>-0.17318091999999999</v>
          </cell>
          <cell r="G294">
            <v>0.40672066000000001</v>
          </cell>
          <cell r="H294">
            <v>0.52000877000000001</v>
          </cell>
        </row>
        <row r="295">
          <cell r="B295">
            <v>30.987451979999999</v>
          </cell>
          <cell r="C295">
            <v>-0.86950888000000004</v>
          </cell>
          <cell r="D295">
            <v>11.115351459999999</v>
          </cell>
          <cell r="E295">
            <v>-10.717096529999999</v>
          </cell>
          <cell r="F295">
            <v>-0.15753410000000001</v>
          </cell>
          <cell r="G295">
            <v>-0.19212397000000001</v>
          </cell>
          <cell r="H295">
            <v>-0.91810574</v>
          </cell>
        </row>
        <row r="296">
          <cell r="B296">
            <v>34.755680560000002</v>
          </cell>
          <cell r="C296">
            <v>3.7682285800000002</v>
          </cell>
          <cell r="D296">
            <v>-0.87655627999999997</v>
          </cell>
          <cell r="E296">
            <v>1.34679587</v>
          </cell>
          <cell r="F296">
            <v>-0.18848640999999999</v>
          </cell>
          <cell r="G296">
            <v>0.56097238000000005</v>
          </cell>
          <cell r="H296">
            <v>2.9255030099999999</v>
          </cell>
        </row>
        <row r="297">
          <cell r="B297">
            <v>36.970550889999998</v>
          </cell>
          <cell r="C297">
            <v>2.2148703300000001</v>
          </cell>
          <cell r="D297">
            <v>-0.36572626000000003</v>
          </cell>
          <cell r="E297">
            <v>0.41805730000000002</v>
          </cell>
          <cell r="F297">
            <v>3.0722659999999999E-2</v>
          </cell>
          <cell r="G297">
            <v>0.14215664</v>
          </cell>
          <cell r="H297">
            <v>1.9896599800000001</v>
          </cell>
        </row>
        <row r="298">
          <cell r="B298">
            <v>35.17756516</v>
          </cell>
          <cell r="C298">
            <v>-1.7929857199999999</v>
          </cell>
          <cell r="D298">
            <v>-9.8532610000000007E-2</v>
          </cell>
          <cell r="E298">
            <v>-0.53136145999999995</v>
          </cell>
          <cell r="F298">
            <v>0.10434145</v>
          </cell>
          <cell r="G298">
            <v>-4.8775199999999998E-2</v>
          </cell>
          <cell r="H298">
            <v>-1.2186579</v>
          </cell>
        </row>
        <row r="299">
          <cell r="B299">
            <v>32.124063069999998</v>
          </cell>
          <cell r="C299">
            <v>-3.0535020899999998</v>
          </cell>
          <cell r="D299">
            <v>0.86752189999999996</v>
          </cell>
          <cell r="E299">
            <v>-1.8071594099999999</v>
          </cell>
          <cell r="F299">
            <v>0.15486284</v>
          </cell>
          <cell r="G299">
            <v>-0.1072611</v>
          </cell>
          <cell r="H299">
            <v>-2.1614663200000002</v>
          </cell>
        </row>
        <row r="300">
          <cell r="B300">
            <v>31.698313880000001</v>
          </cell>
          <cell r="C300">
            <v>-0.42574919999999999</v>
          </cell>
          <cell r="D300">
            <v>-0.15148666999999999</v>
          </cell>
          <cell r="E300">
            <v>-0.17528959999999999</v>
          </cell>
          <cell r="F300">
            <v>-3.961866E-2</v>
          </cell>
          <cell r="G300">
            <v>-0.36006650000000001</v>
          </cell>
          <cell r="H300">
            <v>0.30071223000000002</v>
          </cell>
        </row>
        <row r="301">
          <cell r="B301">
            <v>31.477710609999999</v>
          </cell>
          <cell r="C301">
            <v>-0.22060326999999999</v>
          </cell>
          <cell r="D301">
            <v>-0.16361753000000001</v>
          </cell>
          <cell r="E301">
            <v>-6.507889E-2</v>
          </cell>
          <cell r="F301">
            <v>0.16836729</v>
          </cell>
          <cell r="G301">
            <v>0.22906513000000001</v>
          </cell>
          <cell r="H301">
            <v>-0.38933926000000002</v>
          </cell>
        </row>
        <row r="302">
          <cell r="B302">
            <v>31.753535469999999</v>
          </cell>
          <cell r="C302">
            <v>0.27582486000000001</v>
          </cell>
          <cell r="D302">
            <v>-1.1999700000000001E-3</v>
          </cell>
          <cell r="E302">
            <v>0.43347270999999998</v>
          </cell>
          <cell r="F302">
            <v>7.0852209999999999E-2</v>
          </cell>
          <cell r="G302">
            <v>0.17443205000000001</v>
          </cell>
          <cell r="H302">
            <v>-0.40173214000000002</v>
          </cell>
        </row>
        <row r="303">
          <cell r="B303">
            <v>32.250549409999998</v>
          </cell>
          <cell r="C303">
            <v>0.49701393999999999</v>
          </cell>
          <cell r="D303">
            <v>6.7991689999999994E-2</v>
          </cell>
          <cell r="E303">
            <v>0.28967267000000002</v>
          </cell>
          <cell r="F303">
            <v>0.30783410999999999</v>
          </cell>
          <cell r="G303">
            <v>-8.0849950000000004E-2</v>
          </cell>
          <cell r="H303">
            <v>-8.7634580000000004E-2</v>
          </cell>
        </row>
        <row r="304">
          <cell r="B304">
            <v>31.376963870000001</v>
          </cell>
          <cell r="C304">
            <v>-0.87358553999999999</v>
          </cell>
          <cell r="D304">
            <v>-0.54244490000000001</v>
          </cell>
          <cell r="E304">
            <v>0.15070708999999999</v>
          </cell>
          <cell r="F304">
            <v>9.1058249999999993E-2</v>
          </cell>
          <cell r="G304">
            <v>-0.59814171999999999</v>
          </cell>
          <cell r="H304">
            <v>2.5235750000000001E-2</v>
          </cell>
        </row>
        <row r="305">
          <cell r="B305">
            <v>31.725914289999999</v>
          </cell>
          <cell r="C305">
            <v>0.34895041999999998</v>
          </cell>
          <cell r="D305">
            <v>-0.45080874999999998</v>
          </cell>
          <cell r="E305">
            <v>0.50231508999999996</v>
          </cell>
          <cell r="F305">
            <v>-7.5748960000000004E-2</v>
          </cell>
          <cell r="G305">
            <v>0.20763324999999999</v>
          </cell>
          <cell r="H305">
            <v>0.16555979000000001</v>
          </cell>
        </row>
        <row r="306">
          <cell r="B306">
            <v>33.32657244</v>
          </cell>
          <cell r="C306">
            <v>1.6006581499999999</v>
          </cell>
          <cell r="D306">
            <v>0.57455800000000001</v>
          </cell>
          <cell r="E306">
            <v>0.30419076</v>
          </cell>
          <cell r="F306">
            <v>-2.5228739999999999E-2</v>
          </cell>
          <cell r="G306">
            <v>0.88390745999999998</v>
          </cell>
          <cell r="H306">
            <v>-0.13676932999999999</v>
          </cell>
        </row>
        <row r="307">
          <cell r="B307">
            <v>33.065322070000001</v>
          </cell>
          <cell r="C307">
            <v>-0.26125037000000001</v>
          </cell>
          <cell r="D307">
            <v>8.5526999999999999E-4</v>
          </cell>
          <cell r="E307">
            <v>0.41186066999999998</v>
          </cell>
          <cell r="F307">
            <v>-5.5829770000000001E-2</v>
          </cell>
          <cell r="G307">
            <v>-0.52264089000000002</v>
          </cell>
          <cell r="H307">
            <v>-9.5495659999999996E-2</v>
          </cell>
        </row>
        <row r="308">
          <cell r="B308">
            <v>32.989272020000001</v>
          </cell>
          <cell r="C308">
            <v>-7.6050039999999999E-2</v>
          </cell>
          <cell r="D308">
            <v>-8.0337919999999993E-2</v>
          </cell>
          <cell r="E308">
            <v>-0.23505471</v>
          </cell>
          <cell r="F308">
            <v>0.12591090999999999</v>
          </cell>
          <cell r="G308">
            <v>0.27449433000000001</v>
          </cell>
          <cell r="H308">
            <v>-0.16106265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nnées"/>
      <sheetName val="G_revenu_national"/>
      <sheetName val="S11"/>
      <sheetName val="S12"/>
      <sheetName val="S13"/>
      <sheetName val="S14"/>
      <sheetName val="S15"/>
      <sheetName val="S2"/>
      <sheetName val="Toucan_Conj_1"/>
    </sheetNames>
    <sheetDataSet>
      <sheetData sheetId="0">
        <row r="1">
          <cell r="L1">
            <v>1959</v>
          </cell>
        </row>
      </sheetData>
      <sheetData sheetId="1" refreshError="1"/>
      <sheetData sheetId="2">
        <row r="16">
          <cell r="C16">
            <v>981.9</v>
          </cell>
          <cell r="D16">
            <v>1326.2</v>
          </cell>
          <cell r="E16">
            <v>1674.8</v>
          </cell>
          <cell r="F16">
            <v>1621.3</v>
          </cell>
          <cell r="G16">
            <v>1627.9</v>
          </cell>
          <cell r="H16">
            <v>1697.4</v>
          </cell>
          <cell r="I16">
            <v>2005.5</v>
          </cell>
          <cell r="J16">
            <v>2160.1999999999998</v>
          </cell>
          <cell r="K16">
            <v>2457.5</v>
          </cell>
          <cell r="L16">
            <v>2791.1</v>
          </cell>
          <cell r="M16">
            <v>3203.9</v>
          </cell>
          <cell r="N16">
            <v>3895.5</v>
          </cell>
          <cell r="O16">
            <v>4078.1</v>
          </cell>
          <cell r="P16">
            <v>4269.5</v>
          </cell>
          <cell r="Q16">
            <v>4632.2</v>
          </cell>
          <cell r="R16">
            <v>5334.2</v>
          </cell>
          <cell r="S16">
            <v>5957.4</v>
          </cell>
          <cell r="T16">
            <v>6649.2</v>
          </cell>
          <cell r="U16">
            <v>7355</v>
          </cell>
          <cell r="V16">
            <v>7445.3</v>
          </cell>
          <cell r="W16">
            <v>8939.4</v>
          </cell>
          <cell r="X16">
            <v>9649.4</v>
          </cell>
          <cell r="Y16">
            <v>11613.3</v>
          </cell>
          <cell r="Z16">
            <v>12528.7</v>
          </cell>
          <cell r="AA16">
            <v>14694.5</v>
          </cell>
          <cell r="AB16">
            <v>14417.5</v>
          </cell>
          <cell r="AC16">
            <v>15593.4</v>
          </cell>
          <cell r="AD16">
            <v>17278.5</v>
          </cell>
          <cell r="AE16">
            <v>21289.3</v>
          </cell>
          <cell r="AF16">
            <v>23633.1</v>
          </cell>
          <cell r="AG16">
            <v>26298.5</v>
          </cell>
          <cell r="AH16">
            <v>28322.6</v>
          </cell>
          <cell r="AI16">
            <v>27603.8</v>
          </cell>
          <cell r="AJ16">
            <v>31453.3</v>
          </cell>
          <cell r="AK16">
            <v>34939.9</v>
          </cell>
          <cell r="AL16">
            <v>43902.2</v>
          </cell>
          <cell r="AM16">
            <v>51977</v>
          </cell>
          <cell r="AN16">
            <v>73462.100000000006</v>
          </cell>
          <cell r="AO16">
            <v>76231.899999999994</v>
          </cell>
          <cell r="AP16">
            <v>94648</v>
          </cell>
          <cell r="AQ16">
            <v>98403.3</v>
          </cell>
          <cell r="AR16">
            <v>100388.3</v>
          </cell>
          <cell r="AS16">
            <v>105473.9</v>
          </cell>
          <cell r="AT16">
            <v>114026.3</v>
          </cell>
          <cell r="AU16">
            <v>108589.3</v>
          </cell>
          <cell r="AV16">
            <v>114355.9</v>
          </cell>
          <cell r="AW16">
            <v>117828.5</v>
          </cell>
          <cell r="AX16">
            <v>122451.1</v>
          </cell>
          <cell r="AY16">
            <v>133182.6</v>
          </cell>
          <cell r="AZ16">
            <v>151984.5</v>
          </cell>
          <cell r="BA16">
            <v>162568.9</v>
          </cell>
          <cell r="BB16">
            <v>161537.79999999999</v>
          </cell>
          <cell r="BC16">
            <v>170266.8</v>
          </cell>
          <cell r="BD16">
            <v>167805.5</v>
          </cell>
          <cell r="BE16">
            <v>183689</v>
          </cell>
          <cell r="BF16">
            <v>186707.3</v>
          </cell>
          <cell r="BG16">
            <v>187683.8</v>
          </cell>
          <cell r="BH16">
            <v>188950.1</v>
          </cell>
          <cell r="BI16">
            <v>207253.1</v>
          </cell>
          <cell r="BJ16">
            <v>190459.8</v>
          </cell>
          <cell r="BK16">
            <v>191216.1</v>
          </cell>
          <cell r="BL16">
            <v>209158.3</v>
          </cell>
          <cell r="BM16">
            <v>212946.6</v>
          </cell>
          <cell r="BN16">
            <v>201340.2</v>
          </cell>
          <cell r="BO16">
            <v>223114.57</v>
          </cell>
          <cell r="BP16">
            <v>227552.63</v>
          </cell>
          <cell r="BQ16">
            <v>249606.31</v>
          </cell>
          <cell r="BR16">
            <v>261448.28</v>
          </cell>
          <cell r="BS16">
            <v>270541.07</v>
          </cell>
          <cell r="BT16">
            <v>272474.09000000003</v>
          </cell>
          <cell r="BU16">
            <v>299622.95</v>
          </cell>
          <cell r="BV16">
            <v>237281.2</v>
          </cell>
          <cell r="BW16">
            <v>321547.8</v>
          </cell>
          <cell r="BX16">
            <v>309051.19</v>
          </cell>
        </row>
        <row r="18">
          <cell r="C18">
            <v>-65.900000000000006</v>
          </cell>
          <cell r="D18">
            <v>-71.3</v>
          </cell>
          <cell r="E18">
            <v>-70.3</v>
          </cell>
          <cell r="F18">
            <v>-81.2</v>
          </cell>
          <cell r="G18">
            <v>-84.9</v>
          </cell>
          <cell r="H18">
            <v>-93.5</v>
          </cell>
          <cell r="I18">
            <v>-99.9</v>
          </cell>
          <cell r="J18">
            <v>-99.2</v>
          </cell>
          <cell r="K18">
            <v>-101.7</v>
          </cell>
          <cell r="L18">
            <v>-104</v>
          </cell>
          <cell r="M18">
            <v>-112.4</v>
          </cell>
          <cell r="N18">
            <v>-117.9</v>
          </cell>
          <cell r="O18">
            <v>-130.19999999999999</v>
          </cell>
          <cell r="P18">
            <v>-136.4</v>
          </cell>
          <cell r="Q18">
            <v>-126</v>
          </cell>
          <cell r="R18">
            <v>-137.5</v>
          </cell>
          <cell r="S18">
            <v>-143.6</v>
          </cell>
          <cell r="T18">
            <v>-158.1</v>
          </cell>
          <cell r="U18">
            <v>-168.6</v>
          </cell>
          <cell r="V18">
            <v>-173</v>
          </cell>
          <cell r="W18">
            <v>-198.2</v>
          </cell>
          <cell r="X18">
            <v>-209.6</v>
          </cell>
          <cell r="Y18">
            <v>-301</v>
          </cell>
          <cell r="Z18">
            <v>-271</v>
          </cell>
          <cell r="AA18">
            <v>-290.39999999999998</v>
          </cell>
          <cell r="AB18">
            <v>-390.9</v>
          </cell>
          <cell r="AC18">
            <v>-478.6</v>
          </cell>
          <cell r="AD18">
            <v>-552</v>
          </cell>
          <cell r="AE18">
            <v>-584.20000000000005</v>
          </cell>
          <cell r="AF18">
            <v>-618.4</v>
          </cell>
          <cell r="AG18">
            <v>-715.4</v>
          </cell>
          <cell r="AH18">
            <v>-788</v>
          </cell>
          <cell r="AI18">
            <v>-1162.4000000000001</v>
          </cell>
          <cell r="AJ18">
            <v>-1247</v>
          </cell>
          <cell r="AK18">
            <v>-1302.4000000000001</v>
          </cell>
          <cell r="AL18">
            <v>-1513.5</v>
          </cell>
          <cell r="AM18">
            <v>-2294.9</v>
          </cell>
          <cell r="AN18">
            <v>-1580.3</v>
          </cell>
          <cell r="AO18">
            <v>-1615.9</v>
          </cell>
          <cell r="AP18">
            <v>-1621.1</v>
          </cell>
          <cell r="AQ18">
            <v>-1388.3</v>
          </cell>
          <cell r="AR18">
            <v>-1606.8</v>
          </cell>
          <cell r="AS18">
            <v>-1656.2</v>
          </cell>
          <cell r="AT18">
            <v>-1653.1</v>
          </cell>
          <cell r="AU18">
            <v>-1669.1</v>
          </cell>
          <cell r="AV18">
            <v>-2222</v>
          </cell>
          <cell r="AW18">
            <v>-2060</v>
          </cell>
          <cell r="AX18">
            <v>-1852</v>
          </cell>
          <cell r="AY18">
            <v>-1067.2</v>
          </cell>
          <cell r="AZ18">
            <v>-1217</v>
          </cell>
          <cell r="BA18">
            <v>-1373</v>
          </cell>
          <cell r="BB18">
            <v>-1905</v>
          </cell>
          <cell r="BC18">
            <v>-2327.1999999999998</v>
          </cell>
          <cell r="BD18">
            <v>-2001</v>
          </cell>
          <cell r="BE18">
            <v>-10908.8</v>
          </cell>
          <cell r="BF18">
            <v>-3530.1</v>
          </cell>
          <cell r="BG18">
            <v>-3085</v>
          </cell>
          <cell r="BH18">
            <v>-4380</v>
          </cell>
          <cell r="BI18">
            <v>-2228</v>
          </cell>
          <cell r="BJ18">
            <v>-2163</v>
          </cell>
          <cell r="BK18">
            <v>-1961</v>
          </cell>
          <cell r="BL18">
            <v>-1632</v>
          </cell>
          <cell r="BM18">
            <v>-1748</v>
          </cell>
          <cell r="BN18">
            <v>-2488</v>
          </cell>
          <cell r="BO18">
            <v>-1775</v>
          </cell>
          <cell r="BP18">
            <v>-1707.56</v>
          </cell>
          <cell r="BQ18">
            <v>-2437.0700000000002</v>
          </cell>
          <cell r="BR18">
            <v>-2612</v>
          </cell>
          <cell r="BS18">
            <v>-1655</v>
          </cell>
          <cell r="BT18">
            <v>-3147</v>
          </cell>
          <cell r="BU18">
            <v>-2575</v>
          </cell>
          <cell r="BV18">
            <v>-2902</v>
          </cell>
          <cell r="BW18">
            <v>-2121</v>
          </cell>
          <cell r="BX18">
            <v>37791</v>
          </cell>
        </row>
        <row r="19">
          <cell r="C19">
            <v>363.1</v>
          </cell>
          <cell r="D19">
            <v>359</v>
          </cell>
          <cell r="E19">
            <v>334.5</v>
          </cell>
          <cell r="F19">
            <v>341.7</v>
          </cell>
          <cell r="G19">
            <v>411.5</v>
          </cell>
          <cell r="H19">
            <v>357.9</v>
          </cell>
          <cell r="I19">
            <v>306.7</v>
          </cell>
          <cell r="J19">
            <v>313.5</v>
          </cell>
          <cell r="K19">
            <v>342.8</v>
          </cell>
          <cell r="L19">
            <v>240.5</v>
          </cell>
          <cell r="M19">
            <v>341.8</v>
          </cell>
          <cell r="N19">
            <v>385.8</v>
          </cell>
          <cell r="O19">
            <v>458.1</v>
          </cell>
          <cell r="P19">
            <v>441</v>
          </cell>
          <cell r="Q19">
            <v>476</v>
          </cell>
          <cell r="R19">
            <v>564.4</v>
          </cell>
          <cell r="S19">
            <v>647.4</v>
          </cell>
          <cell r="T19">
            <v>1013.9</v>
          </cell>
          <cell r="U19">
            <v>1035.0999999999999</v>
          </cell>
          <cell r="V19">
            <v>1101.2</v>
          </cell>
          <cell r="W19">
            <v>1238.7</v>
          </cell>
          <cell r="X19">
            <v>1270.5</v>
          </cell>
          <cell r="Y19">
            <v>1229.8</v>
          </cell>
          <cell r="Z19">
            <v>1366.1</v>
          </cell>
          <cell r="AA19">
            <v>1661</v>
          </cell>
          <cell r="AB19">
            <v>1952.4</v>
          </cell>
          <cell r="AC19">
            <v>2601.3000000000002</v>
          </cell>
          <cell r="AD19">
            <v>4429</v>
          </cell>
          <cell r="AE19">
            <v>3061.3</v>
          </cell>
          <cell r="AF19">
            <v>2877</v>
          </cell>
          <cell r="AG19">
            <v>3447.1</v>
          </cell>
          <cell r="AH19">
            <v>3534.3</v>
          </cell>
          <cell r="AI19">
            <v>4224</v>
          </cell>
          <cell r="AJ19">
            <v>5261.3</v>
          </cell>
          <cell r="AK19">
            <v>5583</v>
          </cell>
          <cell r="AL19">
            <v>6865.6</v>
          </cell>
          <cell r="AM19">
            <v>6288.1</v>
          </cell>
          <cell r="AN19">
            <v>7094.1</v>
          </cell>
          <cell r="AO19">
            <v>6723.8</v>
          </cell>
          <cell r="AP19">
            <v>6566.5</v>
          </cell>
          <cell r="AQ19">
            <v>7207.2</v>
          </cell>
          <cell r="AR19">
            <v>8915.4</v>
          </cell>
          <cell r="AS19">
            <v>9418.7000000000007</v>
          </cell>
          <cell r="AT19">
            <v>11812</v>
          </cell>
          <cell r="AU19">
            <v>19236.900000000001</v>
          </cell>
          <cell r="AV19">
            <v>11863.5</v>
          </cell>
          <cell r="AW19">
            <v>10308.299999999999</v>
          </cell>
          <cell r="AX19">
            <v>12727</v>
          </cell>
          <cell r="AY19">
            <v>15087.7</v>
          </cell>
          <cell r="AZ19">
            <v>10934.2</v>
          </cell>
          <cell r="BA19">
            <v>15257.1</v>
          </cell>
          <cell r="BB19">
            <v>11020.7</v>
          </cell>
          <cell r="BC19">
            <v>11028.3</v>
          </cell>
          <cell r="BD19">
            <v>11057.3</v>
          </cell>
          <cell r="BE19">
            <v>10876.7</v>
          </cell>
          <cell r="BF19">
            <v>13014.1</v>
          </cell>
          <cell r="BG19">
            <v>14387.4</v>
          </cell>
          <cell r="BH19">
            <v>14595.6</v>
          </cell>
          <cell r="BI19">
            <v>16325.7</v>
          </cell>
          <cell r="BJ19">
            <v>19816</v>
          </cell>
          <cell r="BK19">
            <v>19836</v>
          </cell>
          <cell r="BL19">
            <v>18632</v>
          </cell>
          <cell r="BM19">
            <v>20752.7</v>
          </cell>
          <cell r="BN19">
            <v>19473.3</v>
          </cell>
          <cell r="BO19">
            <v>21792</v>
          </cell>
          <cell r="BP19">
            <v>20565.099999999999</v>
          </cell>
          <cell r="BQ19">
            <v>23257.31</v>
          </cell>
          <cell r="BR19">
            <v>23737</v>
          </cell>
          <cell r="BS19">
            <v>30526.65</v>
          </cell>
          <cell r="BT19">
            <v>22891</v>
          </cell>
          <cell r="BU19">
            <v>23715</v>
          </cell>
          <cell r="BV19">
            <v>31934</v>
          </cell>
          <cell r="BW19">
            <v>35047</v>
          </cell>
          <cell r="BX19">
            <v>47460.6</v>
          </cell>
        </row>
      </sheetData>
      <sheetData sheetId="3">
        <row r="17">
          <cell r="C17">
            <v>141.19999999999999</v>
          </cell>
          <cell r="D17">
            <v>176</v>
          </cell>
          <cell r="E17">
            <v>180.6</v>
          </cell>
          <cell r="F17">
            <v>274.5</v>
          </cell>
          <cell r="G17">
            <v>317.8</v>
          </cell>
          <cell r="H17">
            <v>323.8</v>
          </cell>
          <cell r="I17">
            <v>296.5</v>
          </cell>
          <cell r="J17">
            <v>343.2</v>
          </cell>
          <cell r="K17">
            <v>489.8</v>
          </cell>
          <cell r="L17">
            <v>640.79999999999995</v>
          </cell>
          <cell r="M17">
            <v>663.8</v>
          </cell>
          <cell r="N17">
            <v>685.8</v>
          </cell>
          <cell r="O17">
            <v>750.2</v>
          </cell>
          <cell r="P17">
            <v>680.1</v>
          </cell>
          <cell r="Q17">
            <v>810.8</v>
          </cell>
          <cell r="R17">
            <v>964.5</v>
          </cell>
          <cell r="S17">
            <v>1062.5999999999999</v>
          </cell>
          <cell r="T17">
            <v>1143.0999999999999</v>
          </cell>
          <cell r="U17">
            <v>1185.2</v>
          </cell>
          <cell r="V17">
            <v>1481.5</v>
          </cell>
          <cell r="W17">
            <v>1994.3</v>
          </cell>
          <cell r="X17">
            <v>1952.7</v>
          </cell>
          <cell r="Y17">
            <v>1746.3</v>
          </cell>
          <cell r="Z17">
            <v>1674.5</v>
          </cell>
          <cell r="AA17">
            <v>2907.3</v>
          </cell>
          <cell r="AB17">
            <v>3569.3</v>
          </cell>
          <cell r="AC17">
            <v>3031.5</v>
          </cell>
          <cell r="AD17">
            <v>4000</v>
          </cell>
          <cell r="AE17">
            <v>4857.3999999999996</v>
          </cell>
          <cell r="AF17">
            <v>4653.8</v>
          </cell>
          <cell r="AG17">
            <v>5740.6</v>
          </cell>
          <cell r="AH17">
            <v>7350</v>
          </cell>
          <cell r="AI17">
            <v>9643.4</v>
          </cell>
          <cell r="AJ17">
            <v>7926.9</v>
          </cell>
          <cell r="AK17">
            <v>11164.8</v>
          </cell>
          <cell r="AL17">
            <v>12613.1</v>
          </cell>
          <cell r="AM17">
            <v>14331.9</v>
          </cell>
          <cell r="AN17">
            <v>16480.3</v>
          </cell>
          <cell r="AO17">
            <v>16280.7</v>
          </cell>
          <cell r="AP17">
            <v>19448.2</v>
          </cell>
          <cell r="AQ17">
            <v>23961.8</v>
          </cell>
          <cell r="AR17">
            <v>21711.5</v>
          </cell>
          <cell r="AS17">
            <v>19482.3</v>
          </cell>
          <cell r="AT17">
            <v>18316.099999999999</v>
          </cell>
          <cell r="AU17">
            <v>22209.8</v>
          </cell>
          <cell r="AV17">
            <v>27235.4</v>
          </cell>
          <cell r="AW17">
            <v>26765.7</v>
          </cell>
          <cell r="AX17">
            <v>22109.3</v>
          </cell>
          <cell r="AY17">
            <v>25440.400000000001</v>
          </cell>
          <cell r="AZ17">
            <v>20179.599999999999</v>
          </cell>
          <cell r="BA17">
            <v>18023.900000000001</v>
          </cell>
          <cell r="BB17">
            <v>23107.5</v>
          </cell>
          <cell r="BC17">
            <v>17011.8</v>
          </cell>
          <cell r="BD17">
            <v>25560.6</v>
          </cell>
          <cell r="BE17">
            <v>29190.3</v>
          </cell>
          <cell r="BF17">
            <v>31862.7</v>
          </cell>
          <cell r="BG17">
            <v>39864.300000000003</v>
          </cell>
          <cell r="BH17">
            <v>35226.1</v>
          </cell>
          <cell r="BI17">
            <v>32603</v>
          </cell>
          <cell r="BJ17">
            <v>56532.9</v>
          </cell>
          <cell r="BK17">
            <v>48760.3</v>
          </cell>
          <cell r="BL17">
            <v>41397.9</v>
          </cell>
          <cell r="BM17">
            <v>42846.7</v>
          </cell>
          <cell r="BN17">
            <v>37525.9</v>
          </cell>
          <cell r="BO17">
            <v>23148</v>
          </cell>
          <cell r="BP17">
            <v>24717</v>
          </cell>
          <cell r="BQ17">
            <v>34421</v>
          </cell>
          <cell r="BR17">
            <v>25554</v>
          </cell>
          <cell r="BS17">
            <v>13321</v>
          </cell>
          <cell r="BT17">
            <v>23820</v>
          </cell>
          <cell r="BU17">
            <v>23373</v>
          </cell>
          <cell r="BV17">
            <v>22122.7</v>
          </cell>
          <cell r="BW17">
            <v>17641</v>
          </cell>
          <cell r="BX17">
            <v>2338.29</v>
          </cell>
        </row>
        <row r="19">
          <cell r="V19">
            <v>-0.4</v>
          </cell>
          <cell r="W19">
            <v>-1</v>
          </cell>
          <cell r="X19">
            <v>-1</v>
          </cell>
          <cell r="Y19">
            <v>-1</v>
          </cell>
          <cell r="Z19">
            <v>-2</v>
          </cell>
          <cell r="AA19">
            <v>-1</v>
          </cell>
          <cell r="AB19">
            <v>-2</v>
          </cell>
          <cell r="AC19">
            <v>-2</v>
          </cell>
          <cell r="AD19">
            <v>-3</v>
          </cell>
          <cell r="AE19">
            <v>-3</v>
          </cell>
          <cell r="AF19">
            <v>-4</v>
          </cell>
          <cell r="AG19">
            <v>-4</v>
          </cell>
          <cell r="AH19">
            <v>-4</v>
          </cell>
          <cell r="AI19">
            <v>-6</v>
          </cell>
          <cell r="AJ19">
            <v>-6</v>
          </cell>
          <cell r="AK19">
            <v>-7</v>
          </cell>
          <cell r="AL19">
            <v>-8</v>
          </cell>
          <cell r="AM19">
            <v>-8</v>
          </cell>
          <cell r="AN19">
            <v>-7</v>
          </cell>
          <cell r="AO19">
            <v>-8</v>
          </cell>
          <cell r="AP19">
            <v>-8</v>
          </cell>
          <cell r="AQ19">
            <v>-7</v>
          </cell>
          <cell r="AR19">
            <v>-8</v>
          </cell>
          <cell r="AS19">
            <v>-7</v>
          </cell>
          <cell r="AT19">
            <v>-85.6</v>
          </cell>
          <cell r="AU19">
            <v>-297</v>
          </cell>
          <cell r="AV19">
            <v>-609</v>
          </cell>
          <cell r="AW19">
            <v>-208</v>
          </cell>
          <cell r="AX19">
            <v>-366</v>
          </cell>
          <cell r="AY19">
            <v>-352</v>
          </cell>
          <cell r="AZ19">
            <v>-202</v>
          </cell>
          <cell r="BA19">
            <v>-12841.1</v>
          </cell>
          <cell r="BB19">
            <v>-5123.1000000000004</v>
          </cell>
          <cell r="BC19">
            <v>-1583</v>
          </cell>
          <cell r="BD19">
            <v>-786</v>
          </cell>
          <cell r="BE19">
            <v>-661</v>
          </cell>
          <cell r="BF19">
            <v>-355</v>
          </cell>
          <cell r="BG19">
            <v>-1897</v>
          </cell>
          <cell r="BH19">
            <v>-1115</v>
          </cell>
          <cell r="BI19">
            <v>-644</v>
          </cell>
          <cell r="BJ19">
            <v>-255</v>
          </cell>
          <cell r="BK19">
            <v>-1187</v>
          </cell>
          <cell r="BL19">
            <v>-80</v>
          </cell>
          <cell r="BM19">
            <v>-1921</v>
          </cell>
          <cell r="BN19">
            <v>-338</v>
          </cell>
          <cell r="BO19">
            <v>-1076</v>
          </cell>
          <cell r="BP19">
            <v>-506</v>
          </cell>
          <cell r="BQ19">
            <v>-1695</v>
          </cell>
          <cell r="BR19">
            <v>-282</v>
          </cell>
          <cell r="BS19">
            <v>-172</v>
          </cell>
          <cell r="BT19">
            <v>-119</v>
          </cell>
          <cell r="BU19">
            <v>-116</v>
          </cell>
          <cell r="BV19">
            <v>-33</v>
          </cell>
          <cell r="BW19">
            <v>206</v>
          </cell>
          <cell r="BX19">
            <v>-159</v>
          </cell>
        </row>
        <row r="20">
          <cell r="C20">
            <v>8.6999999999999993</v>
          </cell>
          <cell r="D20">
            <v>9.6999999999999993</v>
          </cell>
          <cell r="E20">
            <v>10.8</v>
          </cell>
          <cell r="F20">
            <v>12</v>
          </cell>
          <cell r="G20">
            <v>13.1</v>
          </cell>
          <cell r="H20">
            <v>14.3</v>
          </cell>
          <cell r="I20">
            <v>15.6</v>
          </cell>
          <cell r="J20">
            <v>17.100000000000001</v>
          </cell>
          <cell r="K20">
            <v>18.899999999999999</v>
          </cell>
          <cell r="L20">
            <v>20.9</v>
          </cell>
          <cell r="M20">
            <v>23.1</v>
          </cell>
          <cell r="N20">
            <v>24</v>
          </cell>
          <cell r="O20">
            <v>25.2</v>
          </cell>
          <cell r="P20">
            <v>28.1</v>
          </cell>
          <cell r="Q20">
            <v>31.9</v>
          </cell>
          <cell r="R20">
            <v>39.200000000000003</v>
          </cell>
          <cell r="S20">
            <v>45.1</v>
          </cell>
          <cell r="T20">
            <v>50.4</v>
          </cell>
          <cell r="U20">
            <v>52.2</v>
          </cell>
          <cell r="V20">
            <v>55.5</v>
          </cell>
          <cell r="W20">
            <v>62.4</v>
          </cell>
          <cell r="X20">
            <v>68.599999999999994</v>
          </cell>
          <cell r="Y20">
            <v>91.9</v>
          </cell>
          <cell r="Z20">
            <v>103.5</v>
          </cell>
          <cell r="AA20">
            <v>113.2</v>
          </cell>
          <cell r="AB20">
            <v>165.6</v>
          </cell>
          <cell r="AC20">
            <v>244.7</v>
          </cell>
          <cell r="AD20">
            <v>281.39999999999998</v>
          </cell>
          <cell r="AE20">
            <v>338.2</v>
          </cell>
          <cell r="AF20">
            <v>314.5</v>
          </cell>
          <cell r="AG20">
            <v>418.3</v>
          </cell>
          <cell r="AH20">
            <v>441.5</v>
          </cell>
          <cell r="AI20">
            <v>549.1</v>
          </cell>
          <cell r="AJ20">
            <v>750.5</v>
          </cell>
          <cell r="AK20">
            <v>704.5</v>
          </cell>
          <cell r="AL20">
            <v>865.2</v>
          </cell>
          <cell r="AM20">
            <v>885.8</v>
          </cell>
          <cell r="AN20">
            <v>793</v>
          </cell>
          <cell r="AO20">
            <v>798</v>
          </cell>
          <cell r="AP20">
            <v>838.7</v>
          </cell>
          <cell r="AQ20">
            <v>842.8</v>
          </cell>
          <cell r="AR20">
            <v>1085.4000000000001</v>
          </cell>
          <cell r="AS20">
            <v>780.2</v>
          </cell>
          <cell r="AT20">
            <v>1052.8</v>
          </cell>
          <cell r="AU20">
            <v>1036</v>
          </cell>
          <cell r="AV20">
            <v>1173</v>
          </cell>
          <cell r="AW20">
            <v>8106</v>
          </cell>
          <cell r="AX20">
            <v>1567.4</v>
          </cell>
          <cell r="AY20">
            <v>1242.5999999999999</v>
          </cell>
          <cell r="AZ20">
            <v>1251.9000000000001</v>
          </cell>
          <cell r="BA20">
            <v>1794</v>
          </cell>
          <cell r="BB20">
            <v>2266.9</v>
          </cell>
          <cell r="BC20">
            <v>1403.9</v>
          </cell>
          <cell r="BD20">
            <v>1593.3</v>
          </cell>
          <cell r="BE20">
            <v>1472.3</v>
          </cell>
          <cell r="BF20">
            <v>1450.9</v>
          </cell>
          <cell r="BG20">
            <v>1412.3</v>
          </cell>
          <cell r="BH20">
            <v>4027.3</v>
          </cell>
          <cell r="BI20">
            <v>1275.3</v>
          </cell>
          <cell r="BJ20">
            <v>1284.7</v>
          </cell>
          <cell r="BK20">
            <v>1383.6</v>
          </cell>
          <cell r="BL20">
            <v>1458</v>
          </cell>
          <cell r="BM20">
            <v>1875</v>
          </cell>
          <cell r="BN20">
            <v>2079.5</v>
          </cell>
          <cell r="BO20">
            <v>2414</v>
          </cell>
          <cell r="BP20">
            <v>2400.6</v>
          </cell>
          <cell r="BQ20">
            <v>3587</v>
          </cell>
          <cell r="BR20">
            <v>2732</v>
          </cell>
          <cell r="BS20">
            <v>7054.35</v>
          </cell>
          <cell r="BT20">
            <v>2248</v>
          </cell>
          <cell r="BU20">
            <v>2013</v>
          </cell>
          <cell r="BV20">
            <v>2476</v>
          </cell>
          <cell r="BW20">
            <v>1878</v>
          </cell>
          <cell r="BX20">
            <v>778</v>
          </cell>
        </row>
      </sheetData>
      <sheetData sheetId="4">
        <row r="19">
          <cell r="C19">
            <v>952</v>
          </cell>
          <cell r="D19">
            <v>1141.0999999999999</v>
          </cell>
          <cell r="E19">
            <v>1423.4</v>
          </cell>
          <cell r="F19">
            <v>1784.7</v>
          </cell>
          <cell r="G19">
            <v>1903.7</v>
          </cell>
          <cell r="H19">
            <v>1916.2</v>
          </cell>
          <cell r="I19">
            <v>1960.3</v>
          </cell>
          <cell r="J19">
            <v>2285.1</v>
          </cell>
          <cell r="K19">
            <v>2500.4</v>
          </cell>
          <cell r="L19">
            <v>2787.2</v>
          </cell>
          <cell r="M19">
            <v>3064.8</v>
          </cell>
          <cell r="N19">
            <v>3216.8</v>
          </cell>
          <cell r="O19">
            <v>3509.8</v>
          </cell>
          <cell r="P19">
            <v>4026</v>
          </cell>
          <cell r="Q19">
            <v>4580.3</v>
          </cell>
          <cell r="R19">
            <v>4958.8</v>
          </cell>
          <cell r="S19">
            <v>5287.7</v>
          </cell>
          <cell r="T19">
            <v>5687.7</v>
          </cell>
          <cell r="U19">
            <v>6189.8</v>
          </cell>
          <cell r="V19">
            <v>7048.8</v>
          </cell>
          <cell r="W19">
            <v>8048.5</v>
          </cell>
          <cell r="X19">
            <v>9106.7000000000007</v>
          </cell>
          <cell r="Y19">
            <v>10324.200000000001</v>
          </cell>
          <cell r="Z19">
            <v>11523.6</v>
          </cell>
          <cell r="AA19">
            <v>13135.8</v>
          </cell>
          <cell r="AB19">
            <v>15769.3</v>
          </cell>
          <cell r="AC19">
            <v>19093.900000000001</v>
          </cell>
          <cell r="AD19">
            <v>22636.6</v>
          </cell>
          <cell r="AE19">
            <v>25926.9</v>
          </cell>
          <cell r="AF19">
            <v>29259.7</v>
          </cell>
          <cell r="AG19">
            <v>33324.9</v>
          </cell>
          <cell r="AH19">
            <v>39139.300000000003</v>
          </cell>
          <cell r="AI19">
            <v>45702.6</v>
          </cell>
          <cell r="AJ19">
            <v>53396.1</v>
          </cell>
          <cell r="AK19">
            <v>60341.1</v>
          </cell>
          <cell r="AL19">
            <v>65959</v>
          </cell>
          <cell r="AM19">
            <v>71046.3</v>
          </cell>
          <cell r="AN19">
            <v>75646.899999999994</v>
          </cell>
          <cell r="AO19">
            <v>78649.8</v>
          </cell>
          <cell r="AP19">
            <v>83796.3</v>
          </cell>
          <cell r="AQ19">
            <v>85926.9</v>
          </cell>
          <cell r="AR19">
            <v>89261.7</v>
          </cell>
          <cell r="AS19">
            <v>94481.2</v>
          </cell>
          <cell r="AT19">
            <v>100152.7</v>
          </cell>
          <cell r="AU19">
            <v>107631.6</v>
          </cell>
          <cell r="AV19">
            <v>108792.8</v>
          </cell>
          <cell r="AW19">
            <v>108840.2</v>
          </cell>
          <cell r="AX19">
            <v>115401.2</v>
          </cell>
          <cell r="AY19">
            <v>120228.2</v>
          </cell>
          <cell r="AZ19">
            <v>117984.4</v>
          </cell>
          <cell r="BA19">
            <v>122421.7</v>
          </cell>
          <cell r="BB19">
            <v>126375.1</v>
          </cell>
          <cell r="BC19">
            <v>128058.8</v>
          </cell>
          <cell r="BD19">
            <v>132427.6</v>
          </cell>
          <cell r="BE19">
            <v>135915.9</v>
          </cell>
          <cell r="BF19">
            <v>141960.79999999999</v>
          </cell>
          <cell r="BG19">
            <v>146101.4</v>
          </cell>
          <cell r="BH19">
            <v>150264.9</v>
          </cell>
          <cell r="BI19">
            <v>154104</v>
          </cell>
          <cell r="BJ19">
            <v>158399</v>
          </cell>
          <cell r="BK19">
            <v>165334</v>
          </cell>
          <cell r="BL19">
            <v>168359</v>
          </cell>
          <cell r="BM19">
            <v>172326</v>
          </cell>
          <cell r="BN19">
            <v>177094</v>
          </cell>
          <cell r="BO19">
            <v>180836</v>
          </cell>
          <cell r="BP19">
            <v>181317</v>
          </cell>
          <cell r="BQ19">
            <v>181309</v>
          </cell>
          <cell r="BR19">
            <v>182866</v>
          </cell>
          <cell r="BS19">
            <v>187799</v>
          </cell>
          <cell r="BT19">
            <v>190967</v>
          </cell>
          <cell r="BU19">
            <v>195405</v>
          </cell>
          <cell r="BV19">
            <v>199609.7</v>
          </cell>
          <cell r="BW19">
            <v>205249.4</v>
          </cell>
          <cell r="BX19">
            <v>217620.70003000001</v>
          </cell>
        </row>
        <row r="22">
          <cell r="C22">
            <v>565.4</v>
          </cell>
          <cell r="D22">
            <v>657.5</v>
          </cell>
          <cell r="E22">
            <v>851.8</v>
          </cell>
          <cell r="F22">
            <v>940</v>
          </cell>
          <cell r="G22">
            <v>1162.8</v>
          </cell>
          <cell r="H22">
            <v>1269.2</v>
          </cell>
          <cell r="I22">
            <v>1163.8</v>
          </cell>
          <cell r="J22">
            <v>1115.7</v>
          </cell>
          <cell r="K22">
            <v>1372.6</v>
          </cell>
          <cell r="L22">
            <v>2226.5</v>
          </cell>
          <cell r="M22">
            <v>2830.9</v>
          </cell>
          <cell r="N22">
            <v>3000.9</v>
          </cell>
          <cell r="O22">
            <v>3362.9</v>
          </cell>
          <cell r="P22">
            <v>3334.5</v>
          </cell>
          <cell r="Q22">
            <v>3930.5</v>
          </cell>
          <cell r="R22">
            <v>4964.8</v>
          </cell>
          <cell r="S22">
            <v>5334.6</v>
          </cell>
          <cell r="T22">
            <v>5677.4</v>
          </cell>
          <cell r="U22">
            <v>5491.7</v>
          </cell>
          <cell r="V22">
            <v>5252.7</v>
          </cell>
          <cell r="W22">
            <v>6829.4</v>
          </cell>
          <cell r="X22">
            <v>7522.9</v>
          </cell>
          <cell r="Y22">
            <v>7597.4</v>
          </cell>
          <cell r="Z22">
            <v>9297.1</v>
          </cell>
          <cell r="AA22">
            <v>9536.7000000000007</v>
          </cell>
          <cell r="AB22">
            <v>11428.6</v>
          </cell>
          <cell r="AC22">
            <v>7122.3</v>
          </cell>
          <cell r="AD22">
            <v>13153.1</v>
          </cell>
          <cell r="AE22">
            <v>12161.7</v>
          </cell>
          <cell r="AF22">
            <v>10444.299999999999</v>
          </cell>
          <cell r="AG22">
            <v>18701.8</v>
          </cell>
          <cell r="AH22">
            <v>21001.599999999999</v>
          </cell>
          <cell r="AI22">
            <v>14508.6</v>
          </cell>
          <cell r="AJ22">
            <v>16280.3</v>
          </cell>
          <cell r="AK22">
            <v>16549.900000000001</v>
          </cell>
          <cell r="AL22">
            <v>17810.400000000001</v>
          </cell>
          <cell r="AM22">
            <v>16847</v>
          </cell>
          <cell r="AN22">
            <v>15626.9</v>
          </cell>
          <cell r="AO22">
            <v>24762.799999999999</v>
          </cell>
          <cell r="AP22">
            <v>26033.4</v>
          </cell>
          <cell r="AQ22">
            <v>35671.9</v>
          </cell>
          <cell r="AR22">
            <v>36120.699999999997</v>
          </cell>
          <cell r="AS22">
            <v>28382</v>
          </cell>
          <cell r="AT22">
            <v>12300.7</v>
          </cell>
          <cell r="AU22">
            <v>-5117.3</v>
          </cell>
          <cell r="AV22">
            <v>1515.1</v>
          </cell>
          <cell r="AW22">
            <v>5318.8</v>
          </cell>
          <cell r="AX22">
            <v>12422.5</v>
          </cell>
          <cell r="AY22">
            <v>13873.9</v>
          </cell>
          <cell r="AZ22">
            <v>28819.599999999999</v>
          </cell>
          <cell r="BA22">
            <v>43482.7</v>
          </cell>
          <cell r="BB22">
            <v>46303.6</v>
          </cell>
          <cell r="BC22">
            <v>47585.8</v>
          </cell>
          <cell r="BD22">
            <v>20171.099999999999</v>
          </cell>
          <cell r="BE22">
            <v>6287.4</v>
          </cell>
          <cell r="BF22">
            <v>14729.1</v>
          </cell>
          <cell r="BG22">
            <v>22446.7</v>
          </cell>
          <cell r="BH22">
            <v>41608.5</v>
          </cell>
          <cell r="BI22">
            <v>41172.1</v>
          </cell>
          <cell r="BJ22">
            <v>35013.9</v>
          </cell>
          <cell r="BK22">
            <v>-35265.5</v>
          </cell>
          <cell r="BL22">
            <v>-33475.5</v>
          </cell>
          <cell r="BM22">
            <v>-5290.9</v>
          </cell>
          <cell r="BN22">
            <v>3426.8</v>
          </cell>
          <cell r="BO22">
            <v>18123</v>
          </cell>
          <cell r="BP22">
            <v>15467.4</v>
          </cell>
          <cell r="BQ22">
            <v>15189.63</v>
          </cell>
          <cell r="BR22">
            <v>14562</v>
          </cell>
          <cell r="BS22">
            <v>39788</v>
          </cell>
          <cell r="BT22">
            <v>42491</v>
          </cell>
          <cell r="BU22">
            <v>28610</v>
          </cell>
          <cell r="BV22">
            <v>-97221.2</v>
          </cell>
          <cell r="BW22">
            <v>-54297.3</v>
          </cell>
          <cell r="BX22">
            <v>-9050.9</v>
          </cell>
        </row>
        <row r="24">
          <cell r="C24">
            <v>-723.4</v>
          </cell>
          <cell r="D24">
            <v>-801.9</v>
          </cell>
          <cell r="E24">
            <v>-834.2</v>
          </cell>
          <cell r="F24">
            <v>-921.1</v>
          </cell>
          <cell r="G24">
            <v>-993.2</v>
          </cell>
          <cell r="H24">
            <v>-955.9</v>
          </cell>
          <cell r="I24">
            <v>-971.8</v>
          </cell>
          <cell r="J24">
            <v>-1019.3</v>
          </cell>
          <cell r="K24">
            <v>-1083.5</v>
          </cell>
          <cell r="L24">
            <v>-924.3</v>
          </cell>
          <cell r="M24">
            <v>-1066.8</v>
          </cell>
          <cell r="N24">
            <v>-1082.8</v>
          </cell>
          <cell r="O24">
            <v>-1119.4000000000001</v>
          </cell>
          <cell r="P24">
            <v>-1231.2</v>
          </cell>
          <cell r="Q24">
            <v>-1314.4</v>
          </cell>
          <cell r="R24">
            <v>-1473.5</v>
          </cell>
          <cell r="S24">
            <v>-1626.7</v>
          </cell>
          <cell r="T24">
            <v>-1953.4</v>
          </cell>
          <cell r="U24">
            <v>-2242.1</v>
          </cell>
          <cell r="V24">
            <v>-2304.4</v>
          </cell>
          <cell r="W24">
            <v>-2676.2</v>
          </cell>
          <cell r="X24">
            <v>-2690.7</v>
          </cell>
          <cell r="Y24">
            <v>-2624.1</v>
          </cell>
          <cell r="Z24">
            <v>-3017.4</v>
          </cell>
          <cell r="AA24">
            <v>-3482.8</v>
          </cell>
          <cell r="AB24">
            <v>-4178.7</v>
          </cell>
          <cell r="AC24">
            <v>-5429.1</v>
          </cell>
          <cell r="AD24">
            <v>-7523.7</v>
          </cell>
          <cell r="AE24">
            <v>-6146.9</v>
          </cell>
          <cell r="AF24">
            <v>-6342.1</v>
          </cell>
          <cell r="AG24">
            <v>-8399.5</v>
          </cell>
          <cell r="AH24">
            <v>-8815.5</v>
          </cell>
          <cell r="AI24">
            <v>-10707.2</v>
          </cell>
          <cell r="AJ24">
            <v>-13103.4</v>
          </cell>
          <cell r="AK24">
            <v>-12510.7</v>
          </cell>
          <cell r="AL24">
            <v>-16175.9</v>
          </cell>
          <cell r="AM24">
            <v>-16135.9</v>
          </cell>
          <cell r="AN24">
            <v>-16560.2</v>
          </cell>
          <cell r="AO24">
            <v>-16876.5</v>
          </cell>
          <cell r="AP24">
            <v>-19810.599999999999</v>
          </cell>
          <cell r="AQ24">
            <v>-20932.8</v>
          </cell>
          <cell r="AR24">
            <v>-28001.1</v>
          </cell>
          <cell r="AS24">
            <v>-23687.200000000001</v>
          </cell>
          <cell r="AT24">
            <v>-29063.8</v>
          </cell>
          <cell r="AU24">
            <v>-38262.1</v>
          </cell>
          <cell r="AV24">
            <v>-34953.800000000003</v>
          </cell>
          <cell r="AW24">
            <v>-37474.1</v>
          </cell>
          <cell r="AX24">
            <v>-32374.5</v>
          </cell>
          <cell r="AY24">
            <v>-37819.4</v>
          </cell>
          <cell r="AZ24">
            <v>-32443</v>
          </cell>
          <cell r="BA24">
            <v>-38743.1</v>
          </cell>
          <cell r="BB24">
            <v>-35369.1</v>
          </cell>
          <cell r="BC24">
            <v>-37561.300000000003</v>
          </cell>
          <cell r="BD24">
            <v>-42515.8</v>
          </cell>
          <cell r="BE24">
            <v>-45170</v>
          </cell>
          <cell r="BF24">
            <v>-46490.8</v>
          </cell>
          <cell r="BG24">
            <v>-54821</v>
          </cell>
          <cell r="BH24">
            <v>-53851.3</v>
          </cell>
          <cell r="BI24">
            <v>-59051.4</v>
          </cell>
          <cell r="BJ24">
            <v>-62508</v>
          </cell>
          <cell r="BK24">
            <v>-59474.1</v>
          </cell>
          <cell r="BL24">
            <v>-63811.1</v>
          </cell>
          <cell r="BM24">
            <v>-53585.8</v>
          </cell>
          <cell r="BN24">
            <v>-56940.2</v>
          </cell>
          <cell r="BO24">
            <v>-61525</v>
          </cell>
          <cell r="BP24">
            <v>-65261.2</v>
          </cell>
          <cell r="BQ24">
            <v>-59058</v>
          </cell>
          <cell r="BR24">
            <v>-57173</v>
          </cell>
          <cell r="BS24">
            <v>-70427</v>
          </cell>
          <cell r="BT24">
            <v>-59470</v>
          </cell>
          <cell r="BU24">
            <v>-61386</v>
          </cell>
          <cell r="BV24">
            <v>-96129</v>
          </cell>
          <cell r="BW24">
            <v>-84563</v>
          </cell>
          <cell r="BX24">
            <v>-94898</v>
          </cell>
        </row>
        <row r="25">
          <cell r="C25">
            <v>257.39999999999998</v>
          </cell>
          <cell r="D25">
            <v>328.1</v>
          </cell>
          <cell r="E25">
            <v>369.2</v>
          </cell>
          <cell r="F25">
            <v>442.9</v>
          </cell>
          <cell r="G25">
            <v>448.4</v>
          </cell>
          <cell r="H25">
            <v>440</v>
          </cell>
          <cell r="I25">
            <v>469.9</v>
          </cell>
          <cell r="J25">
            <v>483.2</v>
          </cell>
          <cell r="K25">
            <v>559.29999999999995</v>
          </cell>
          <cell r="L25">
            <v>553.6</v>
          </cell>
          <cell r="M25">
            <v>648.9</v>
          </cell>
          <cell r="N25">
            <v>621.5</v>
          </cell>
          <cell r="O25">
            <v>640.20000000000005</v>
          </cell>
          <cell r="P25">
            <v>729.7</v>
          </cell>
          <cell r="Q25">
            <v>851.1</v>
          </cell>
          <cell r="R25">
            <v>953.9</v>
          </cell>
          <cell r="S25">
            <v>1064.2</v>
          </cell>
          <cell r="T25">
            <v>1105.0999999999999</v>
          </cell>
          <cell r="U25">
            <v>1399.4</v>
          </cell>
          <cell r="V25">
            <v>1428.5</v>
          </cell>
          <cell r="W25">
            <v>1683.4</v>
          </cell>
          <cell r="X25">
            <v>1727.4</v>
          </cell>
          <cell r="Y25">
            <v>1778.6</v>
          </cell>
          <cell r="Z25">
            <v>2011</v>
          </cell>
          <cell r="AA25">
            <v>2220.5</v>
          </cell>
          <cell r="AB25">
            <v>2687</v>
          </cell>
          <cell r="AC25">
            <v>3437.4</v>
          </cell>
          <cell r="AD25">
            <v>3277.5</v>
          </cell>
          <cell r="AE25">
            <v>3615.7</v>
          </cell>
          <cell r="AF25">
            <v>4048.5</v>
          </cell>
          <cell r="AG25">
            <v>4653.8999999999996</v>
          </cell>
          <cell r="AH25">
            <v>5558.9</v>
          </cell>
          <cell r="AI25">
            <v>6789.3</v>
          </cell>
          <cell r="AJ25">
            <v>7482.2</v>
          </cell>
          <cell r="AK25">
            <v>8022.3</v>
          </cell>
          <cell r="AL25">
            <v>9479.7000000000007</v>
          </cell>
          <cell r="AM25">
            <v>11088.4</v>
          </cell>
          <cell r="AN25">
            <v>11462.3</v>
          </cell>
          <cell r="AO25">
            <v>12436.4</v>
          </cell>
          <cell r="AP25">
            <v>13500.2</v>
          </cell>
          <cell r="AQ25">
            <v>14813.9</v>
          </cell>
          <cell r="AR25">
            <v>16648.599999999999</v>
          </cell>
          <cell r="AS25">
            <v>17673.400000000001</v>
          </cell>
          <cell r="AT25">
            <v>19251.3</v>
          </cell>
          <cell r="AU25">
            <v>21771.7</v>
          </cell>
          <cell r="AV25">
            <v>22977.5</v>
          </cell>
          <cell r="AW25">
            <v>23272.1</v>
          </cell>
          <cell r="AX25">
            <v>24598.1</v>
          </cell>
          <cell r="AY25">
            <v>26149.200000000001</v>
          </cell>
          <cell r="AZ25">
            <v>24676.2</v>
          </cell>
          <cell r="BA25">
            <v>28608.6</v>
          </cell>
          <cell r="BB25">
            <v>29488.2</v>
          </cell>
          <cell r="BC25">
            <v>30546.6</v>
          </cell>
          <cell r="BD25">
            <v>35748.1</v>
          </cell>
          <cell r="BE25">
            <v>39378.5</v>
          </cell>
          <cell r="BF25">
            <v>40503</v>
          </cell>
          <cell r="BG25">
            <v>46722.8</v>
          </cell>
          <cell r="BH25">
            <v>42117.5</v>
          </cell>
          <cell r="BI25">
            <v>46152</v>
          </cell>
          <cell r="BJ25">
            <v>44082.1</v>
          </cell>
          <cell r="BK25">
            <v>41922.800000000003</v>
          </cell>
          <cell r="BL25">
            <v>45838.1</v>
          </cell>
          <cell r="BM25">
            <v>37016.400000000001</v>
          </cell>
          <cell r="BN25">
            <v>38089.4</v>
          </cell>
          <cell r="BO25">
            <v>44712</v>
          </cell>
          <cell r="BP25">
            <v>48407.199999999997</v>
          </cell>
          <cell r="BQ25">
            <v>41480</v>
          </cell>
          <cell r="BR25">
            <v>38911</v>
          </cell>
          <cell r="BS25">
            <v>41560</v>
          </cell>
          <cell r="BT25">
            <v>45739</v>
          </cell>
          <cell r="BU25">
            <v>50046</v>
          </cell>
          <cell r="BV25">
            <v>74595</v>
          </cell>
          <cell r="BW25">
            <v>69931</v>
          </cell>
          <cell r="BX25">
            <v>80219</v>
          </cell>
        </row>
      </sheetData>
      <sheetData sheetId="5">
        <row r="7">
          <cell r="C7">
            <v>4667.2</v>
          </cell>
          <cell r="D7">
            <v>5178.6000000000004</v>
          </cell>
          <cell r="E7">
            <v>6620.5</v>
          </cell>
          <cell r="F7">
            <v>7938.3</v>
          </cell>
          <cell r="G7">
            <v>8247.2000000000007</v>
          </cell>
          <cell r="H7">
            <v>8912.5</v>
          </cell>
          <cell r="I7">
            <v>9658.2999999999993</v>
          </cell>
          <cell r="J7">
            <v>10862.7</v>
          </cell>
          <cell r="K7">
            <v>12207.5</v>
          </cell>
          <cell r="L7">
            <v>13970.2</v>
          </cell>
          <cell r="M7">
            <v>15273.5</v>
          </cell>
          <cell r="N7">
            <v>16663.400000000001</v>
          </cell>
          <cell r="O7">
            <v>18391</v>
          </cell>
          <cell r="P7">
            <v>20708.099999999999</v>
          </cell>
          <cell r="Q7">
            <v>23602.1</v>
          </cell>
          <cell r="R7">
            <v>26209.3</v>
          </cell>
          <cell r="S7">
            <v>28155</v>
          </cell>
          <cell r="T7">
            <v>30357.8</v>
          </cell>
          <cell r="U7">
            <v>32626.400000000001</v>
          </cell>
          <cell r="V7">
            <v>36650.400000000001</v>
          </cell>
          <cell r="W7">
            <v>41831.5</v>
          </cell>
          <cell r="X7">
            <v>47616.7</v>
          </cell>
          <cell r="Y7">
            <v>53770.9</v>
          </cell>
          <cell r="Z7">
            <v>60150.1</v>
          </cell>
          <cell r="AA7">
            <v>69427.8</v>
          </cell>
          <cell r="AB7">
            <v>82955.7</v>
          </cell>
          <cell r="AC7">
            <v>96498</v>
          </cell>
          <cell r="AD7">
            <v>111672.8</v>
          </cell>
          <cell r="AE7">
            <v>126347.1</v>
          </cell>
          <cell r="AF7">
            <v>142941.4</v>
          </cell>
          <cell r="AG7">
            <v>161099.20000000001</v>
          </cell>
          <cell r="AH7">
            <v>185629</v>
          </cell>
          <cell r="AI7">
            <v>211399.6</v>
          </cell>
          <cell r="AJ7">
            <v>241016.5</v>
          </cell>
          <cell r="AK7">
            <v>262847.90000000002</v>
          </cell>
          <cell r="AL7">
            <v>280846.09999999998</v>
          </cell>
          <cell r="AM7">
            <v>296363.5</v>
          </cell>
          <cell r="AN7">
            <v>311569.5</v>
          </cell>
          <cell r="AO7">
            <v>324359.8</v>
          </cell>
          <cell r="AP7">
            <v>343039.4</v>
          </cell>
          <cell r="AQ7">
            <v>365124.7</v>
          </cell>
          <cell r="AR7">
            <v>390964.5</v>
          </cell>
          <cell r="AS7">
            <v>410199.2</v>
          </cell>
          <cell r="AT7">
            <v>423029.2</v>
          </cell>
          <cell r="AU7">
            <v>430082.3</v>
          </cell>
          <cell r="AV7">
            <v>439413.5</v>
          </cell>
          <cell r="AW7">
            <v>456403.7</v>
          </cell>
          <cell r="AX7">
            <v>469281.6</v>
          </cell>
          <cell r="AY7">
            <v>482056.8</v>
          </cell>
          <cell r="AZ7">
            <v>500581.7</v>
          </cell>
          <cell r="BA7">
            <v>524806.80000000005</v>
          </cell>
          <cell r="BB7">
            <v>557294.4</v>
          </cell>
          <cell r="BC7">
            <v>584504.4</v>
          </cell>
          <cell r="BD7">
            <v>609832.9</v>
          </cell>
          <cell r="BE7">
            <v>625670.80000000005</v>
          </cell>
          <cell r="BF7">
            <v>648857.59999999998</v>
          </cell>
          <cell r="BG7">
            <v>673220.7</v>
          </cell>
          <cell r="BH7">
            <v>703340</v>
          </cell>
          <cell r="BI7">
            <v>732214.4</v>
          </cell>
          <cell r="BJ7">
            <v>755521.9</v>
          </cell>
          <cell r="BK7">
            <v>756259.5</v>
          </cell>
          <cell r="BL7">
            <v>778350.1</v>
          </cell>
          <cell r="BM7">
            <v>796417.4</v>
          </cell>
          <cell r="BN7">
            <v>812619.4</v>
          </cell>
          <cell r="BO7">
            <v>823508</v>
          </cell>
          <cell r="BP7">
            <v>833442.99</v>
          </cell>
          <cell r="BQ7">
            <v>847380.23</v>
          </cell>
          <cell r="BR7">
            <v>865864.17</v>
          </cell>
          <cell r="BS7">
            <v>894825.15</v>
          </cell>
          <cell r="BT7">
            <v>918579.47</v>
          </cell>
          <cell r="BU7">
            <v>947851.04</v>
          </cell>
          <cell r="BV7">
            <v>909814.5</v>
          </cell>
          <cell r="BW7">
            <v>980022.3</v>
          </cell>
          <cell r="BX7">
            <v>1061338.5</v>
          </cell>
        </row>
        <row r="8">
          <cell r="C8">
            <v>200.1</v>
          </cell>
          <cell r="D8">
            <v>252.6</v>
          </cell>
          <cell r="E8">
            <v>311.89999999999998</v>
          </cell>
          <cell r="F8">
            <v>391.7</v>
          </cell>
          <cell r="G8">
            <v>439.4</v>
          </cell>
          <cell r="H8">
            <v>540.79999999999995</v>
          </cell>
          <cell r="I8">
            <v>612.5</v>
          </cell>
          <cell r="J8">
            <v>703.6</v>
          </cell>
          <cell r="K8">
            <v>806.9</v>
          </cell>
          <cell r="L8">
            <v>917.4</v>
          </cell>
          <cell r="M8">
            <v>1063</v>
          </cell>
          <cell r="N8">
            <v>1278.0999999999999</v>
          </cell>
          <cell r="O8">
            <v>1516.7</v>
          </cell>
          <cell r="P8">
            <v>1835.3</v>
          </cell>
          <cell r="Q8">
            <v>2194.8000000000002</v>
          </cell>
          <cell r="R8">
            <v>2491.1</v>
          </cell>
          <cell r="S8">
            <v>2918.7</v>
          </cell>
          <cell r="T8">
            <v>3394.3</v>
          </cell>
          <cell r="U8">
            <v>3999.2</v>
          </cell>
          <cell r="V8">
            <v>4670.3999999999996</v>
          </cell>
          <cell r="W8">
            <v>5565</v>
          </cell>
          <cell r="X8">
            <v>6328</v>
          </cell>
          <cell r="Y8">
            <v>6698.8</v>
          </cell>
          <cell r="Z8">
            <v>7406.5</v>
          </cell>
          <cell r="AA8">
            <v>8522.5</v>
          </cell>
          <cell r="AB8">
            <v>10357</v>
          </cell>
          <cell r="AC8">
            <v>10734.7</v>
          </cell>
          <cell r="AD8">
            <v>12104.9</v>
          </cell>
          <cell r="AE8">
            <v>14229.7</v>
          </cell>
          <cell r="AF8">
            <v>16682.599999999999</v>
          </cell>
          <cell r="AG8">
            <v>19547.5</v>
          </cell>
          <cell r="AH8">
            <v>21873.1</v>
          </cell>
          <cell r="AI8">
            <v>26032.9</v>
          </cell>
          <cell r="AJ8">
            <v>29448.1</v>
          </cell>
          <cell r="AK8">
            <v>33631.4</v>
          </cell>
          <cell r="AL8">
            <v>37985.1</v>
          </cell>
          <cell r="AM8">
            <v>41079.800000000003</v>
          </cell>
          <cell r="AN8">
            <v>43020.1</v>
          </cell>
          <cell r="AO8">
            <v>48622.3</v>
          </cell>
          <cell r="AP8">
            <v>53855.3</v>
          </cell>
          <cell r="AQ8">
            <v>57814.7</v>
          </cell>
          <cell r="AR8">
            <v>62211.3</v>
          </cell>
          <cell r="AS8">
            <v>66525</v>
          </cell>
          <cell r="AT8">
            <v>73836</v>
          </cell>
          <cell r="AU8">
            <v>77952.899999999994</v>
          </cell>
          <cell r="AV8">
            <v>83129.2</v>
          </cell>
          <cell r="AW8">
            <v>85648.7</v>
          </cell>
          <cell r="AX8">
            <v>89448.3</v>
          </cell>
          <cell r="AY8">
            <v>94386.3</v>
          </cell>
          <cell r="AZ8">
            <v>96983</v>
          </cell>
          <cell r="BA8">
            <v>98087.1</v>
          </cell>
          <cell r="BB8">
            <v>104997.7</v>
          </cell>
          <cell r="BC8">
            <v>113026.4</v>
          </cell>
          <cell r="BD8">
            <v>115760.1</v>
          </cell>
          <cell r="BE8">
            <v>120426.8</v>
          </cell>
          <cell r="BF8">
            <v>127137.60000000001</v>
          </cell>
          <cell r="BG8">
            <v>133741.79999999999</v>
          </cell>
          <cell r="BH8">
            <v>143121.1</v>
          </cell>
          <cell r="BI8">
            <v>154442.5</v>
          </cell>
          <cell r="BJ8">
            <v>164397.29999999999</v>
          </cell>
          <cell r="BK8">
            <v>158309</v>
          </cell>
          <cell r="BL8">
            <v>158684.29999999999</v>
          </cell>
          <cell r="BM8">
            <v>164873.20000000001</v>
          </cell>
          <cell r="BN8">
            <v>168528.6</v>
          </cell>
          <cell r="BO8">
            <v>169913</v>
          </cell>
          <cell r="BP8">
            <v>172244.64</v>
          </cell>
          <cell r="BQ8">
            <v>175880.61</v>
          </cell>
          <cell r="BR8">
            <v>179822.83</v>
          </cell>
          <cell r="BS8">
            <v>183761.85</v>
          </cell>
          <cell r="BT8">
            <v>188155.15</v>
          </cell>
          <cell r="BU8">
            <v>194087.96</v>
          </cell>
          <cell r="BV8">
            <v>196439.4</v>
          </cell>
          <cell r="BW8">
            <v>199131.7</v>
          </cell>
          <cell r="BX8">
            <v>207980.3</v>
          </cell>
        </row>
        <row r="10">
          <cell r="C10">
            <v>3605.3</v>
          </cell>
          <cell r="D10">
            <v>4184.8999999999996</v>
          </cell>
          <cell r="E10">
            <v>5047.3</v>
          </cell>
          <cell r="F10">
            <v>5763.9</v>
          </cell>
          <cell r="G10">
            <v>5750.2</v>
          </cell>
          <cell r="H10">
            <v>5980.3</v>
          </cell>
          <cell r="I10">
            <v>6269.6</v>
          </cell>
          <cell r="J10">
            <v>6594.4</v>
          </cell>
          <cell r="K10">
            <v>7385.6</v>
          </cell>
          <cell r="L10">
            <v>8518.7000000000007</v>
          </cell>
          <cell r="M10">
            <v>8621.7000000000007</v>
          </cell>
          <cell r="N10">
            <v>9651.2999999999993</v>
          </cell>
          <cell r="O10">
            <v>9819.4</v>
          </cell>
          <cell r="P10">
            <v>11258.8</v>
          </cell>
          <cell r="Q10">
            <v>11831.4</v>
          </cell>
          <cell r="R10">
            <v>12400.7</v>
          </cell>
          <cell r="S10">
            <v>13100.6</v>
          </cell>
          <cell r="T10">
            <v>14110.6</v>
          </cell>
          <cell r="U10">
            <v>15201.1</v>
          </cell>
          <cell r="V10">
            <v>15848.6</v>
          </cell>
          <cell r="W10">
            <v>16896.900000000001</v>
          </cell>
          <cell r="X10">
            <v>18351.8</v>
          </cell>
          <cell r="Y10">
            <v>19468.2</v>
          </cell>
          <cell r="Z10">
            <v>22037</v>
          </cell>
          <cell r="AA10">
            <v>23957.3</v>
          </cell>
          <cell r="AB10">
            <v>25999.200000000001</v>
          </cell>
          <cell r="AC10">
            <v>27750</v>
          </cell>
          <cell r="AD10">
            <v>30097.9</v>
          </cell>
          <cell r="AE10">
            <v>32924.400000000001</v>
          </cell>
          <cell r="AF10">
            <v>38032.300000000003</v>
          </cell>
          <cell r="AG10">
            <v>42085.5</v>
          </cell>
          <cell r="AH10">
            <v>46859</v>
          </cell>
          <cell r="AI10">
            <v>49485.4</v>
          </cell>
          <cell r="AJ10">
            <v>56816.1</v>
          </cell>
          <cell r="AK10">
            <v>62116.6</v>
          </cell>
          <cell r="AL10">
            <v>63523.5</v>
          </cell>
          <cell r="AM10">
            <v>67184.5</v>
          </cell>
          <cell r="AN10">
            <v>70286.600000000006</v>
          </cell>
          <cell r="AO10">
            <v>70832.3</v>
          </cell>
          <cell r="AP10">
            <v>73200.399999999994</v>
          </cell>
          <cell r="AQ10">
            <v>81980.600000000006</v>
          </cell>
          <cell r="AR10">
            <v>86247.2</v>
          </cell>
          <cell r="AS10">
            <v>85492.1</v>
          </cell>
          <cell r="AT10">
            <v>87640.5</v>
          </cell>
          <cell r="AU10">
            <v>84060.7</v>
          </cell>
          <cell r="AV10">
            <v>86137.7</v>
          </cell>
          <cell r="AW10">
            <v>87352.1</v>
          </cell>
          <cell r="AX10">
            <v>90864.1</v>
          </cell>
          <cell r="AY10">
            <v>90583</v>
          </cell>
          <cell r="AZ10">
            <v>94922.6</v>
          </cell>
          <cell r="BA10">
            <v>99736.3</v>
          </cell>
          <cell r="BB10">
            <v>105216</v>
          </cell>
          <cell r="BC10">
            <v>111182.3</v>
          </cell>
          <cell r="BD10">
            <v>114532.3</v>
          </cell>
          <cell r="BE10">
            <v>115442.5</v>
          </cell>
          <cell r="BF10">
            <v>119464.5</v>
          </cell>
          <cell r="BG10">
            <v>119540.4</v>
          </cell>
          <cell r="BH10">
            <v>124178.6</v>
          </cell>
          <cell r="BI10">
            <v>128932.1</v>
          </cell>
          <cell r="BJ10">
            <v>130453.5</v>
          </cell>
          <cell r="BK10">
            <v>119720.5</v>
          </cell>
          <cell r="BL10">
            <v>121924.3</v>
          </cell>
          <cell r="BM10">
            <v>122248.2</v>
          </cell>
          <cell r="BN10">
            <v>123024.7</v>
          </cell>
          <cell r="BO10">
            <v>119432.53</v>
          </cell>
          <cell r="BP10">
            <v>120813.82</v>
          </cell>
          <cell r="BQ10">
            <v>120374.69</v>
          </cell>
          <cell r="BR10">
            <v>120125.72</v>
          </cell>
          <cell r="BS10">
            <v>122310.96</v>
          </cell>
          <cell r="BT10">
            <v>125257.87</v>
          </cell>
          <cell r="BU10">
            <v>128340.06</v>
          </cell>
          <cell r="BV10">
            <v>127575.5</v>
          </cell>
          <cell r="BW10">
            <v>131695</v>
          </cell>
          <cell r="BX10">
            <v>135979.75</v>
          </cell>
        </row>
        <row r="12">
          <cell r="C12">
            <v>151.80000000000001</v>
          </cell>
          <cell r="D12">
            <v>169.3</v>
          </cell>
          <cell r="E12">
            <v>194.9</v>
          </cell>
          <cell r="F12">
            <v>232.9</v>
          </cell>
          <cell r="G12">
            <v>241.7</v>
          </cell>
          <cell r="H12">
            <v>237.2</v>
          </cell>
          <cell r="I12">
            <v>235.6</v>
          </cell>
          <cell r="J12">
            <v>248.7</v>
          </cell>
          <cell r="K12">
            <v>269.39999999999998</v>
          </cell>
          <cell r="L12">
            <v>296.39999999999998</v>
          </cell>
          <cell r="M12">
            <v>276.89999999999998</v>
          </cell>
          <cell r="N12">
            <v>301.8</v>
          </cell>
          <cell r="O12">
            <v>324.60000000000002</v>
          </cell>
          <cell r="P12">
            <v>348</v>
          </cell>
          <cell r="Q12">
            <v>374</v>
          </cell>
          <cell r="R12">
            <v>438.3</v>
          </cell>
          <cell r="S12">
            <v>470</v>
          </cell>
          <cell r="T12">
            <v>542.6</v>
          </cell>
          <cell r="U12">
            <v>609.79999999999995</v>
          </cell>
          <cell r="V12">
            <v>748.2</v>
          </cell>
          <cell r="W12">
            <v>1079.4000000000001</v>
          </cell>
          <cell r="X12">
            <v>1237.2</v>
          </cell>
          <cell r="Y12">
            <v>1194.5999999999999</v>
          </cell>
          <cell r="Z12">
            <v>1424.6</v>
          </cell>
          <cell r="AA12">
            <v>2387.4</v>
          </cell>
          <cell r="AB12">
            <v>4316.8</v>
          </cell>
          <cell r="AC12">
            <v>3189.3</v>
          </cell>
          <cell r="AD12">
            <v>4056.8</v>
          </cell>
          <cell r="AE12">
            <v>5339.8</v>
          </cell>
          <cell r="AF12">
            <v>6071.3</v>
          </cell>
          <cell r="AG12">
            <v>7597.5</v>
          </cell>
          <cell r="AH12">
            <v>10249.5</v>
          </cell>
          <cell r="AI12">
            <v>12842.2</v>
          </cell>
          <cell r="AJ12">
            <v>15586.5</v>
          </cell>
          <cell r="AK12">
            <v>17199.400000000001</v>
          </cell>
          <cell r="AL12">
            <v>18757.900000000001</v>
          </cell>
          <cell r="AM12">
            <v>20201.099999999999</v>
          </cell>
          <cell r="AN12">
            <v>19483.7</v>
          </cell>
          <cell r="AO12">
            <v>20531.3</v>
          </cell>
          <cell r="AP12">
            <v>22960.9</v>
          </cell>
          <cell r="AQ12">
            <v>25966.1</v>
          </cell>
          <cell r="AR12">
            <v>28709.9</v>
          </cell>
          <cell r="AS12">
            <v>27619.4</v>
          </cell>
          <cell r="AT12">
            <v>28209.4</v>
          </cell>
          <cell r="AU12">
            <v>27005.200000000001</v>
          </cell>
          <cell r="AV12">
            <v>25804</v>
          </cell>
          <cell r="AW12">
            <v>24472.400000000001</v>
          </cell>
          <cell r="AX12">
            <v>23213.200000000001</v>
          </cell>
          <cell r="AY12">
            <v>23024.3</v>
          </cell>
          <cell r="AZ12">
            <v>21120.2</v>
          </cell>
          <cell r="BA12">
            <v>16848.8</v>
          </cell>
          <cell r="BB12">
            <v>20434.7</v>
          </cell>
          <cell r="BC12">
            <v>25191.8</v>
          </cell>
          <cell r="BD12">
            <v>21612.1</v>
          </cell>
          <cell r="BE12">
            <v>19339.900000000001</v>
          </cell>
          <cell r="BF12">
            <v>19363.3</v>
          </cell>
          <cell r="BG12">
            <v>20423.599999999999</v>
          </cell>
          <cell r="BH12">
            <v>25902.6</v>
          </cell>
          <cell r="BI12">
            <v>35459</v>
          </cell>
          <cell r="BJ12">
            <v>44986.5</v>
          </cell>
          <cell r="BK12">
            <v>30653</v>
          </cell>
          <cell r="BL12">
            <v>23623</v>
          </cell>
          <cell r="BM12">
            <v>27291</v>
          </cell>
          <cell r="BN12">
            <v>25444</v>
          </cell>
          <cell r="BO12">
            <v>21435</v>
          </cell>
          <cell r="BP12">
            <v>17296</v>
          </cell>
          <cell r="BQ12">
            <v>17851</v>
          </cell>
          <cell r="BR12">
            <v>16781</v>
          </cell>
          <cell r="BS12">
            <v>16210</v>
          </cell>
          <cell r="BT12">
            <v>16424</v>
          </cell>
          <cell r="BU12">
            <v>16301</v>
          </cell>
          <cell r="BV12">
            <v>14244.9</v>
          </cell>
          <cell r="BW12">
            <v>13510.1</v>
          </cell>
          <cell r="BX12">
            <v>21337</v>
          </cell>
        </row>
        <row r="13">
          <cell r="C13">
            <v>408.6</v>
          </cell>
          <cell r="D13">
            <v>470.4</v>
          </cell>
          <cell r="E13">
            <v>581.29999999999995</v>
          </cell>
          <cell r="F13">
            <v>678.9</v>
          </cell>
          <cell r="G13">
            <v>736.2</v>
          </cell>
          <cell r="H13">
            <v>782</v>
          </cell>
          <cell r="I13">
            <v>822.9</v>
          </cell>
          <cell r="J13">
            <v>898.7</v>
          </cell>
          <cell r="K13">
            <v>1038.0999999999999</v>
          </cell>
          <cell r="L13">
            <v>1162.5</v>
          </cell>
          <cell r="M13">
            <v>1190.2</v>
          </cell>
          <cell r="N13">
            <v>1344</v>
          </cell>
          <cell r="O13">
            <v>1448.7</v>
          </cell>
          <cell r="P13">
            <v>1696.3</v>
          </cell>
          <cell r="Q13">
            <v>1807.9</v>
          </cell>
          <cell r="R13">
            <v>1979</v>
          </cell>
          <cell r="S13">
            <v>2122.5</v>
          </cell>
          <cell r="T13">
            <v>2299.1999999999998</v>
          </cell>
          <cell r="U13">
            <v>2613.1999999999998</v>
          </cell>
          <cell r="V13">
            <v>3018.1</v>
          </cell>
          <cell r="W13">
            <v>3707.9</v>
          </cell>
          <cell r="X13">
            <v>4286.8</v>
          </cell>
          <cell r="Y13">
            <v>4896.5</v>
          </cell>
          <cell r="Z13">
            <v>5449.1</v>
          </cell>
          <cell r="AA13">
            <v>6843.2</v>
          </cell>
          <cell r="AB13">
            <v>10183.9</v>
          </cell>
          <cell r="AC13">
            <v>10081.299999999999</v>
          </cell>
          <cell r="AD13">
            <v>11575.4</v>
          </cell>
          <cell r="AE13">
            <v>13029.4</v>
          </cell>
          <cell r="AF13">
            <v>15169.4</v>
          </cell>
          <cell r="AG13">
            <v>18548.5</v>
          </cell>
          <cell r="AH13">
            <v>22163.7</v>
          </cell>
          <cell r="AI13">
            <v>29669.9</v>
          </cell>
          <cell r="AJ13">
            <v>34006.1</v>
          </cell>
          <cell r="AK13">
            <v>39284.1</v>
          </cell>
          <cell r="AL13">
            <v>44566.1</v>
          </cell>
          <cell r="AM13">
            <v>49576.6</v>
          </cell>
          <cell r="AN13">
            <v>51778</v>
          </cell>
          <cell r="AO13">
            <v>58569.5</v>
          </cell>
          <cell r="AP13">
            <v>61254.2</v>
          </cell>
          <cell r="AQ13">
            <v>72766.399999999994</v>
          </cell>
          <cell r="AR13">
            <v>80750.100000000006</v>
          </cell>
          <cell r="AS13">
            <v>80892.399999999994</v>
          </cell>
          <cell r="AT13">
            <v>86282.7</v>
          </cell>
          <cell r="AU13">
            <v>85516.800000000003</v>
          </cell>
          <cell r="AV13">
            <v>79847.3</v>
          </cell>
          <cell r="AW13">
            <v>80508.899999999994</v>
          </cell>
          <cell r="AX13">
            <v>82119.100000000006</v>
          </cell>
          <cell r="AY13">
            <v>82274.8</v>
          </cell>
          <cell r="AZ13">
            <v>83896.6</v>
          </cell>
          <cell r="BA13">
            <v>77443.3</v>
          </cell>
          <cell r="BB13">
            <v>87890.2</v>
          </cell>
          <cell r="BC13">
            <v>96505.3</v>
          </cell>
          <cell r="BD13">
            <v>88851.8</v>
          </cell>
          <cell r="BE13">
            <v>86252.2</v>
          </cell>
          <cell r="BF13">
            <v>91306.2</v>
          </cell>
          <cell r="BG13">
            <v>94655.1</v>
          </cell>
          <cell r="BH13">
            <v>111435.3</v>
          </cell>
          <cell r="BI13">
            <v>127392.9</v>
          </cell>
          <cell r="BJ13">
            <v>140543.9</v>
          </cell>
          <cell r="BK13">
            <v>117610</v>
          </cell>
          <cell r="BL13">
            <v>116838</v>
          </cell>
          <cell r="BM13">
            <v>121657</v>
          </cell>
          <cell r="BN13">
            <v>118803</v>
          </cell>
          <cell r="BO13">
            <v>102175.96</v>
          </cell>
          <cell r="BP13">
            <v>98614</v>
          </cell>
          <cell r="BQ13">
            <v>98535.37</v>
          </cell>
          <cell r="BR13">
            <v>94386</v>
          </cell>
          <cell r="BS13">
            <v>92589</v>
          </cell>
          <cell r="BT13">
            <v>102756</v>
          </cell>
          <cell r="BU13">
            <v>100630</v>
          </cell>
          <cell r="BV13">
            <v>92624.5</v>
          </cell>
          <cell r="BW13">
            <v>107928.6</v>
          </cell>
          <cell r="BX13">
            <v>128655</v>
          </cell>
        </row>
        <row r="14">
          <cell r="C14">
            <v>308</v>
          </cell>
          <cell r="D14">
            <v>414.6</v>
          </cell>
          <cell r="E14">
            <v>466.2</v>
          </cell>
          <cell r="F14">
            <v>589.70000000000005</v>
          </cell>
          <cell r="G14">
            <v>767.2</v>
          </cell>
          <cell r="H14">
            <v>716.2</v>
          </cell>
          <cell r="I14">
            <v>677.3</v>
          </cell>
          <cell r="J14">
            <v>856.1</v>
          </cell>
          <cell r="K14">
            <v>1009.9</v>
          </cell>
          <cell r="L14">
            <v>1292.5</v>
          </cell>
          <cell r="M14">
            <v>1487.8</v>
          </cell>
          <cell r="N14">
            <v>1535.3</v>
          </cell>
          <cell r="O14">
            <v>1688.2</v>
          </cell>
          <cell r="P14">
            <v>1838</v>
          </cell>
          <cell r="Q14">
            <v>2107.1</v>
          </cell>
          <cell r="R14">
            <v>2652.5</v>
          </cell>
          <cell r="S14">
            <v>2993</v>
          </cell>
          <cell r="T14">
            <v>3307.5</v>
          </cell>
          <cell r="U14">
            <v>3382.1</v>
          </cell>
          <cell r="V14">
            <v>4173.8999999999996</v>
          </cell>
          <cell r="W14">
            <v>4825.8999999999996</v>
          </cell>
          <cell r="X14">
            <v>5163.3999999999996</v>
          </cell>
          <cell r="Y14">
            <v>5441.8</v>
          </cell>
          <cell r="Z14">
            <v>6219.1</v>
          </cell>
          <cell r="AA14">
            <v>6902</v>
          </cell>
          <cell r="AB14">
            <v>8299.6</v>
          </cell>
          <cell r="AC14">
            <v>9809.5</v>
          </cell>
          <cell r="AD14">
            <v>12778.1</v>
          </cell>
          <cell r="AE14">
            <v>14837</v>
          </cell>
          <cell r="AF14">
            <v>16661.900000000001</v>
          </cell>
          <cell r="AG14">
            <v>19740.5</v>
          </cell>
          <cell r="AH14">
            <v>23655.7</v>
          </cell>
          <cell r="AI14">
            <v>27215.4</v>
          </cell>
          <cell r="AJ14">
            <v>31873.3</v>
          </cell>
          <cell r="AK14">
            <v>37351</v>
          </cell>
          <cell r="AL14">
            <v>42474.5</v>
          </cell>
          <cell r="AM14">
            <v>44123.4</v>
          </cell>
          <cell r="AN14">
            <v>45957.8</v>
          </cell>
          <cell r="AO14">
            <v>48174.5</v>
          </cell>
          <cell r="AP14">
            <v>47695.3</v>
          </cell>
          <cell r="AQ14">
            <v>50798.9</v>
          </cell>
          <cell r="AR14">
            <v>57553.9</v>
          </cell>
          <cell r="AS14">
            <v>63951.9</v>
          </cell>
          <cell r="AT14">
            <v>68869.100000000006</v>
          </cell>
          <cell r="AU14">
            <v>70967.899999999994</v>
          </cell>
          <cell r="AV14">
            <v>74491.199999999997</v>
          </cell>
          <cell r="AW14">
            <v>76089.600000000006</v>
          </cell>
          <cell r="AX14">
            <v>81480</v>
          </cell>
          <cell r="AY14">
            <v>88648.3</v>
          </cell>
          <cell r="AZ14">
            <v>120554.1</v>
          </cell>
          <cell r="BA14">
            <v>128548.3</v>
          </cell>
          <cell r="BB14">
            <v>134096</v>
          </cell>
          <cell r="BC14">
            <v>139674</v>
          </cell>
          <cell r="BD14">
            <v>138841.79999999999</v>
          </cell>
          <cell r="BE14">
            <v>143813</v>
          </cell>
          <cell r="BF14">
            <v>148199.79999999999</v>
          </cell>
          <cell r="BG14">
            <v>156611.20000000001</v>
          </cell>
          <cell r="BH14">
            <v>162745.9</v>
          </cell>
          <cell r="BI14">
            <v>167738.29999999999</v>
          </cell>
          <cell r="BJ14">
            <v>177718.5</v>
          </cell>
          <cell r="BK14">
            <v>171703.8</v>
          </cell>
          <cell r="BL14">
            <v>175990.8</v>
          </cell>
          <cell r="BM14">
            <v>185530.1</v>
          </cell>
          <cell r="BN14">
            <v>202082.4</v>
          </cell>
          <cell r="BO14">
            <v>212060</v>
          </cell>
          <cell r="BP14">
            <v>215626</v>
          </cell>
          <cell r="BQ14">
            <v>219305</v>
          </cell>
          <cell r="BR14">
            <v>221217</v>
          </cell>
          <cell r="BS14">
            <v>226666</v>
          </cell>
          <cell r="BT14">
            <v>248409</v>
          </cell>
          <cell r="BU14">
            <v>248949</v>
          </cell>
          <cell r="BV14">
            <v>240102.2</v>
          </cell>
          <cell r="BW14">
            <v>248416.5</v>
          </cell>
          <cell r="BX14">
            <v>268064</v>
          </cell>
        </row>
        <row r="15">
          <cell r="C15">
            <v>249.2</v>
          </cell>
          <cell r="D15">
            <v>280.10000000000002</v>
          </cell>
          <cell r="E15">
            <v>351.2</v>
          </cell>
          <cell r="F15">
            <v>451.5</v>
          </cell>
          <cell r="G15">
            <v>489.6</v>
          </cell>
          <cell r="H15">
            <v>518.1</v>
          </cell>
          <cell r="I15">
            <v>567.6</v>
          </cell>
          <cell r="J15">
            <v>600.29999999999995</v>
          </cell>
          <cell r="K15">
            <v>687.7</v>
          </cell>
          <cell r="L15">
            <v>841.2</v>
          </cell>
          <cell r="M15">
            <v>950.3</v>
          </cell>
          <cell r="N15">
            <v>1026.2</v>
          </cell>
          <cell r="O15">
            <v>1174</v>
          </cell>
          <cell r="P15">
            <v>1346</v>
          </cell>
          <cell r="Q15">
            <v>1624.5</v>
          </cell>
          <cell r="R15">
            <v>1809.3</v>
          </cell>
          <cell r="S15">
            <v>1986.7</v>
          </cell>
          <cell r="T15">
            <v>2143.6999999999998</v>
          </cell>
          <cell r="U15">
            <v>2395.9</v>
          </cell>
          <cell r="V15">
            <v>2748.2</v>
          </cell>
          <cell r="W15">
            <v>3191.9</v>
          </cell>
          <cell r="X15">
            <v>3488.4</v>
          </cell>
          <cell r="Y15">
            <v>3975.4</v>
          </cell>
          <cell r="Z15">
            <v>4761.8999999999996</v>
          </cell>
          <cell r="AA15">
            <v>5648.4</v>
          </cell>
          <cell r="AB15">
            <v>6741.9</v>
          </cell>
          <cell r="AC15">
            <v>8369.1</v>
          </cell>
          <cell r="AD15">
            <v>10555.6</v>
          </cell>
          <cell r="AE15">
            <v>12552.1</v>
          </cell>
          <cell r="AF15">
            <v>14313.9</v>
          </cell>
          <cell r="AG15">
            <v>18547.2</v>
          </cell>
          <cell r="AH15">
            <v>22451</v>
          </cell>
          <cell r="AI15">
            <v>24903.4</v>
          </cell>
          <cell r="AJ15">
            <v>30052.2</v>
          </cell>
          <cell r="AK15">
            <v>34541.699999999997</v>
          </cell>
          <cell r="AL15">
            <v>39966.300000000003</v>
          </cell>
          <cell r="AM15">
            <v>42999.8</v>
          </cell>
          <cell r="AN15">
            <v>46144.4</v>
          </cell>
          <cell r="AO15">
            <v>50643.199999999997</v>
          </cell>
          <cell r="AP15">
            <v>54852.1</v>
          </cell>
          <cell r="AQ15">
            <v>61326.6</v>
          </cell>
          <cell r="AR15">
            <v>65501.3</v>
          </cell>
          <cell r="AS15">
            <v>68155.7</v>
          </cell>
          <cell r="AT15">
            <v>71588.5</v>
          </cell>
          <cell r="AU15">
            <v>74456.899999999994</v>
          </cell>
          <cell r="AV15">
            <v>76548.100000000006</v>
          </cell>
          <cell r="AW15">
            <v>79958.5</v>
          </cell>
          <cell r="AX15">
            <v>83150.5</v>
          </cell>
          <cell r="AY15">
            <v>81327.899999999994</v>
          </cell>
          <cell r="AZ15">
            <v>64956.2</v>
          </cell>
          <cell r="BA15">
            <v>68314.7</v>
          </cell>
          <cell r="BB15">
            <v>71721.899999999994</v>
          </cell>
          <cell r="BC15">
            <v>75406.2</v>
          </cell>
          <cell r="BD15">
            <v>79946.2</v>
          </cell>
          <cell r="BE15">
            <v>83028.2</v>
          </cell>
          <cell r="BF15">
            <v>86247</v>
          </cell>
          <cell r="BG15">
            <v>90391.3</v>
          </cell>
          <cell r="BH15">
            <v>96222</v>
          </cell>
          <cell r="BI15">
            <v>99403.6</v>
          </cell>
          <cell r="BJ15">
            <v>100960.7</v>
          </cell>
          <cell r="BK15">
            <v>101536</v>
          </cell>
          <cell r="BL15">
            <v>103554.9</v>
          </cell>
          <cell r="BM15">
            <v>104756.5</v>
          </cell>
          <cell r="BN15">
            <v>108969.7</v>
          </cell>
          <cell r="BO15">
            <v>113921</v>
          </cell>
          <cell r="BP15">
            <v>117639</v>
          </cell>
          <cell r="BQ15">
            <v>120699</v>
          </cell>
          <cell r="BR15">
            <v>124132</v>
          </cell>
          <cell r="BS15">
            <v>128866</v>
          </cell>
          <cell r="BT15">
            <v>117120</v>
          </cell>
          <cell r="BU15">
            <v>116715</v>
          </cell>
          <cell r="BV15">
            <v>113253</v>
          </cell>
          <cell r="BW15">
            <v>121252</v>
          </cell>
          <cell r="BX15">
            <v>128608.06</v>
          </cell>
        </row>
        <row r="16">
          <cell r="C16">
            <v>31.5</v>
          </cell>
          <cell r="D16">
            <v>46.5</v>
          </cell>
          <cell r="E16">
            <v>63.2</v>
          </cell>
          <cell r="F16">
            <v>78.5</v>
          </cell>
          <cell r="G16">
            <v>118.5</v>
          </cell>
          <cell r="H16">
            <v>126.3</v>
          </cell>
          <cell r="I16">
            <v>139.30000000000001</v>
          </cell>
          <cell r="J16">
            <v>156.1</v>
          </cell>
          <cell r="K16">
            <v>192.4</v>
          </cell>
          <cell r="L16">
            <v>212.5</v>
          </cell>
          <cell r="M16">
            <v>245</v>
          </cell>
          <cell r="N16">
            <v>261</v>
          </cell>
          <cell r="O16">
            <v>330.5</v>
          </cell>
          <cell r="P16">
            <v>396.2</v>
          </cell>
          <cell r="Q16">
            <v>490.8</v>
          </cell>
          <cell r="R16">
            <v>575.29999999999995</v>
          </cell>
          <cell r="S16">
            <v>632</v>
          </cell>
          <cell r="T16">
            <v>771.3</v>
          </cell>
          <cell r="U16">
            <v>861.8</v>
          </cell>
          <cell r="V16">
            <v>901.2</v>
          </cell>
          <cell r="W16">
            <v>1107.0999999999999</v>
          </cell>
          <cell r="X16">
            <v>1183.0999999999999</v>
          </cell>
          <cell r="Y16">
            <v>1313.4</v>
          </cell>
          <cell r="Z16">
            <v>1456</v>
          </cell>
          <cell r="AA16">
            <v>1554.9</v>
          </cell>
          <cell r="AB16">
            <v>1808.9</v>
          </cell>
          <cell r="AC16">
            <v>2172.1</v>
          </cell>
          <cell r="AD16">
            <v>2650.8</v>
          </cell>
          <cell r="AE16">
            <v>3214.7</v>
          </cell>
          <cell r="AF16">
            <v>3770.2</v>
          </cell>
          <cell r="AG16">
            <v>4772.5</v>
          </cell>
          <cell r="AH16">
            <v>5643.5</v>
          </cell>
          <cell r="AI16">
            <v>6511.4</v>
          </cell>
          <cell r="AJ16">
            <v>7740.1</v>
          </cell>
          <cell r="AK16">
            <v>9044.5</v>
          </cell>
          <cell r="AL16">
            <v>10083.700000000001</v>
          </cell>
          <cell r="AM16">
            <v>10890.5</v>
          </cell>
          <cell r="AN16">
            <v>11583.5</v>
          </cell>
          <cell r="AO16">
            <v>12453.9</v>
          </cell>
          <cell r="AP16">
            <v>13506.1</v>
          </cell>
          <cell r="AQ16">
            <v>14757.4</v>
          </cell>
          <cell r="AR16">
            <v>15560.6</v>
          </cell>
          <cell r="AS16">
            <v>16338.4</v>
          </cell>
          <cell r="AT16">
            <v>16629</v>
          </cell>
          <cell r="AU16">
            <v>16582.400000000001</v>
          </cell>
          <cell r="AV16">
            <v>16378.2</v>
          </cell>
          <cell r="AW16">
            <v>17142.2</v>
          </cell>
          <cell r="AX16">
            <v>19212.099999999999</v>
          </cell>
          <cell r="AY16">
            <v>19002</v>
          </cell>
          <cell r="AZ16">
            <v>14455.7</v>
          </cell>
          <cell r="BA16">
            <v>15089.3</v>
          </cell>
          <cell r="BB16">
            <v>15952.9</v>
          </cell>
          <cell r="BC16">
            <v>17433.099999999999</v>
          </cell>
          <cell r="BD16">
            <v>17842.5</v>
          </cell>
          <cell r="BE16">
            <v>19370.5</v>
          </cell>
          <cell r="BF16">
            <v>20537</v>
          </cell>
          <cell r="BG16">
            <v>21776.2</v>
          </cell>
          <cell r="BH16">
            <v>23861.7</v>
          </cell>
          <cell r="BI16">
            <v>24565.1</v>
          </cell>
          <cell r="BJ16">
            <v>26011.1</v>
          </cell>
          <cell r="BK16">
            <v>27232</v>
          </cell>
          <cell r="BL16">
            <v>28111</v>
          </cell>
          <cell r="BM16">
            <v>27750</v>
          </cell>
          <cell r="BN16">
            <v>29053</v>
          </cell>
          <cell r="BO16">
            <v>30280</v>
          </cell>
          <cell r="BP16">
            <v>31045</v>
          </cell>
          <cell r="BQ16">
            <v>30550</v>
          </cell>
          <cell r="BR16">
            <v>29985</v>
          </cell>
          <cell r="BS16">
            <v>29957</v>
          </cell>
          <cell r="BT16">
            <v>28659</v>
          </cell>
          <cell r="BU16">
            <v>30555</v>
          </cell>
          <cell r="BV16">
            <v>24063</v>
          </cell>
          <cell r="BW16">
            <v>25804</v>
          </cell>
          <cell r="BX16">
            <v>34511</v>
          </cell>
        </row>
        <row r="18">
          <cell r="C18">
            <v>1333.2</v>
          </cell>
          <cell r="D18">
            <v>1616.6</v>
          </cell>
          <cell r="E18">
            <v>2035.9</v>
          </cell>
          <cell r="F18">
            <v>2377.1</v>
          </cell>
          <cell r="G18">
            <v>2581.6999999999998</v>
          </cell>
          <cell r="H18">
            <v>2797.8</v>
          </cell>
          <cell r="I18">
            <v>3138.4</v>
          </cell>
          <cell r="J18">
            <v>3468.9</v>
          </cell>
          <cell r="K18">
            <v>3898.5</v>
          </cell>
          <cell r="L18">
            <v>4361.7</v>
          </cell>
          <cell r="M18">
            <v>4836.3</v>
          </cell>
          <cell r="N18">
            <v>5300.8</v>
          </cell>
          <cell r="O18">
            <v>5942.8</v>
          </cell>
          <cell r="P18">
            <v>7045</v>
          </cell>
          <cell r="Q18">
            <v>8313.7000000000007</v>
          </cell>
          <cell r="R18">
            <v>9323.6</v>
          </cell>
          <cell r="S18">
            <v>10235.1</v>
          </cell>
          <cell r="T18">
            <v>11125.5</v>
          </cell>
          <cell r="U18">
            <v>12138.2</v>
          </cell>
          <cell r="V18">
            <v>13648.1</v>
          </cell>
          <cell r="W18">
            <v>15478.3</v>
          </cell>
          <cell r="X18">
            <v>17029.7</v>
          </cell>
          <cell r="Y18">
            <v>18967.7</v>
          </cell>
          <cell r="Z18">
            <v>21465.3</v>
          </cell>
          <cell r="AA18">
            <v>24688.9</v>
          </cell>
          <cell r="AB18">
            <v>29167.599999999999</v>
          </cell>
          <cell r="AC18">
            <v>36608.1</v>
          </cell>
          <cell r="AD18">
            <v>42144.800000000003</v>
          </cell>
          <cell r="AE18">
            <v>48435.8</v>
          </cell>
          <cell r="AF18">
            <v>57068.2</v>
          </cell>
          <cell r="AG18">
            <v>65288.2</v>
          </cell>
          <cell r="AH18">
            <v>75557.600000000006</v>
          </cell>
          <cell r="AI18">
            <v>89641</v>
          </cell>
          <cell r="AJ18">
            <v>106581.1</v>
          </cell>
          <cell r="AK18">
            <v>119486.5</v>
          </cell>
          <cell r="AL18">
            <v>131262.70000000001</v>
          </cell>
          <cell r="AM18">
            <v>142713.1</v>
          </cell>
          <cell r="AN18">
            <v>152242.5</v>
          </cell>
          <cell r="AO18">
            <v>157994.70000000001</v>
          </cell>
          <cell r="AP18">
            <v>168121</v>
          </cell>
          <cell r="AQ18">
            <v>178075.1</v>
          </cell>
          <cell r="AR18">
            <v>189472.6</v>
          </cell>
          <cell r="AS18">
            <v>201479</v>
          </cell>
          <cell r="AT18">
            <v>213665.7</v>
          </cell>
          <cell r="AU18">
            <v>225267.3</v>
          </cell>
          <cell r="AV18">
            <v>231826.1</v>
          </cell>
          <cell r="AW18">
            <v>238844.5</v>
          </cell>
          <cell r="AX18">
            <v>247138.9</v>
          </cell>
          <cell r="AY18">
            <v>254540.2</v>
          </cell>
          <cell r="AZ18">
            <v>260938</v>
          </cell>
          <cell r="BA18">
            <v>268422.90000000002</v>
          </cell>
          <cell r="BB18">
            <v>275334.3</v>
          </cell>
          <cell r="BC18">
            <v>288577.40000000002</v>
          </cell>
          <cell r="BD18">
            <v>302242.90000000002</v>
          </cell>
          <cell r="BE18">
            <v>315613</v>
          </cell>
          <cell r="BF18">
            <v>330412.09999999998</v>
          </cell>
          <cell r="BG18">
            <v>343684.2</v>
          </cell>
          <cell r="BH18">
            <v>357433.1</v>
          </cell>
          <cell r="BI18">
            <v>373475.9</v>
          </cell>
          <cell r="BJ18">
            <v>386837.8</v>
          </cell>
          <cell r="BK18">
            <v>407836.3</v>
          </cell>
          <cell r="BL18">
            <v>420406.9</v>
          </cell>
          <cell r="BM18">
            <v>430059.8</v>
          </cell>
          <cell r="BN18">
            <v>446268.1</v>
          </cell>
          <cell r="BO18">
            <v>459413</v>
          </cell>
          <cell r="BP18">
            <v>470602</v>
          </cell>
          <cell r="BQ18">
            <v>477887</v>
          </cell>
          <cell r="BR18">
            <v>486425</v>
          </cell>
          <cell r="BS18">
            <v>494406</v>
          </cell>
          <cell r="BT18">
            <v>505018</v>
          </cell>
          <cell r="BU18">
            <v>519760</v>
          </cell>
          <cell r="BV18">
            <v>570373.4</v>
          </cell>
          <cell r="BW18">
            <v>560310.1</v>
          </cell>
          <cell r="BX18">
            <v>562771.81999999995</v>
          </cell>
        </row>
        <row r="20">
          <cell r="M20">
            <v>3480.9</v>
          </cell>
          <cell r="N20">
            <v>3741.2</v>
          </cell>
          <cell r="O20">
            <v>4142.2</v>
          </cell>
          <cell r="P20">
            <v>4681.8999999999996</v>
          </cell>
          <cell r="Q20">
            <v>5350.1</v>
          </cell>
          <cell r="R20">
            <v>5975.5</v>
          </cell>
          <cell r="S20">
            <v>6441.5</v>
          </cell>
          <cell r="T20">
            <v>6930.5</v>
          </cell>
          <cell r="U20">
            <v>7467.4</v>
          </cell>
          <cell r="V20">
            <v>8294.1</v>
          </cell>
          <cell r="W20">
            <v>9673.7999999999993</v>
          </cell>
          <cell r="X20">
            <v>10994.9</v>
          </cell>
          <cell r="Y20">
            <v>12557.8</v>
          </cell>
          <cell r="Z20">
            <v>14009.8</v>
          </cell>
          <cell r="AA20">
            <v>16034.4</v>
          </cell>
          <cell r="AB20">
            <v>19018.099999999999</v>
          </cell>
          <cell r="AC20">
            <v>23233.5</v>
          </cell>
          <cell r="AD20">
            <v>27235.5</v>
          </cell>
          <cell r="AE20">
            <v>31339.599999999999</v>
          </cell>
          <cell r="AF20">
            <v>36764.800000000003</v>
          </cell>
          <cell r="AG20">
            <v>41500.699999999997</v>
          </cell>
          <cell r="AH20">
            <v>47988.2</v>
          </cell>
          <cell r="AI20">
            <v>54735.7</v>
          </cell>
          <cell r="AJ20">
            <v>64270</v>
          </cell>
          <cell r="AK20">
            <v>71143.8</v>
          </cell>
          <cell r="AL20">
            <v>76802.7</v>
          </cell>
          <cell r="AM20">
            <v>80336</v>
          </cell>
          <cell r="AN20">
            <v>83976.7</v>
          </cell>
          <cell r="AO20">
            <v>87833.9</v>
          </cell>
          <cell r="AP20">
            <v>91304.4</v>
          </cell>
          <cell r="AQ20">
            <v>97519.3</v>
          </cell>
          <cell r="AR20">
            <v>104691</v>
          </cell>
          <cell r="AS20">
            <v>110763.2</v>
          </cell>
          <cell r="AT20">
            <v>119957</v>
          </cell>
          <cell r="AU20">
            <v>125397.4</v>
          </cell>
          <cell r="AV20">
            <v>129835</v>
          </cell>
          <cell r="AW20">
            <v>137912</v>
          </cell>
          <cell r="AX20">
            <v>141462.29999999999</v>
          </cell>
          <cell r="AY20">
            <v>143873.5</v>
          </cell>
          <cell r="AZ20">
            <v>148064.20000000001</v>
          </cell>
          <cell r="BA20">
            <v>153143.20000000001</v>
          </cell>
          <cell r="BB20">
            <v>159340.79999999999</v>
          </cell>
          <cell r="BC20">
            <v>165872.70000000001</v>
          </cell>
          <cell r="BD20">
            <v>177404.9</v>
          </cell>
          <cell r="BE20">
            <v>184054.8</v>
          </cell>
          <cell r="BF20">
            <v>189342.3</v>
          </cell>
          <cell r="BG20">
            <v>197206.9</v>
          </cell>
          <cell r="BH20">
            <v>203434.3</v>
          </cell>
          <cell r="BI20">
            <v>211076.9</v>
          </cell>
          <cell r="BJ20">
            <v>216964.2</v>
          </cell>
          <cell r="BK20">
            <v>224590</v>
          </cell>
          <cell r="BL20">
            <v>231696</v>
          </cell>
          <cell r="BM20">
            <v>236319</v>
          </cell>
          <cell r="BN20">
            <v>240901</v>
          </cell>
          <cell r="BO20">
            <v>245594.48</v>
          </cell>
          <cell r="BP20">
            <v>250839</v>
          </cell>
          <cell r="BQ20">
            <v>254714</v>
          </cell>
          <cell r="BR20">
            <v>257530</v>
          </cell>
          <cell r="BS20">
            <v>263732</v>
          </cell>
          <cell r="BT20">
            <v>266853</v>
          </cell>
          <cell r="BU20">
            <v>271596</v>
          </cell>
          <cell r="BV20">
            <v>280340.2</v>
          </cell>
          <cell r="BW20">
            <v>293136.5</v>
          </cell>
          <cell r="BX20">
            <v>304954.18</v>
          </cell>
        </row>
        <row r="21">
          <cell r="M21">
            <v>663.4</v>
          </cell>
          <cell r="N21">
            <v>753.7</v>
          </cell>
          <cell r="O21">
            <v>877.4</v>
          </cell>
          <cell r="P21">
            <v>1021.2</v>
          </cell>
          <cell r="Q21">
            <v>1200.2</v>
          </cell>
          <cell r="R21">
            <v>1426.6</v>
          </cell>
          <cell r="S21">
            <v>1646.3</v>
          </cell>
          <cell r="T21">
            <v>1897.4</v>
          </cell>
          <cell r="U21">
            <v>2167.6</v>
          </cell>
          <cell r="V21">
            <v>2351.3000000000002</v>
          </cell>
          <cell r="W21">
            <v>2812.6</v>
          </cell>
          <cell r="X21">
            <v>3246.8</v>
          </cell>
          <cell r="Y21">
            <v>3688.9</v>
          </cell>
          <cell r="Z21">
            <v>4199.5</v>
          </cell>
          <cell r="AA21">
            <v>5273</v>
          </cell>
          <cell r="AB21">
            <v>6200.6</v>
          </cell>
          <cell r="AC21">
            <v>7545.3</v>
          </cell>
          <cell r="AD21">
            <v>8525</v>
          </cell>
          <cell r="AE21">
            <v>9341.2000000000007</v>
          </cell>
          <cell r="AF21">
            <v>10942.9</v>
          </cell>
          <cell r="AG21">
            <v>12645.1</v>
          </cell>
          <cell r="AH21">
            <v>14834.3</v>
          </cell>
          <cell r="AI21">
            <v>18303.900000000001</v>
          </cell>
          <cell r="AJ21">
            <v>21277.7</v>
          </cell>
          <cell r="AK21">
            <v>23606.7</v>
          </cell>
          <cell r="AL21">
            <v>26859.200000000001</v>
          </cell>
          <cell r="AM21">
            <v>30553.200000000001</v>
          </cell>
          <cell r="AN21">
            <v>33405.599999999999</v>
          </cell>
          <cell r="AO21">
            <v>34973.599999999999</v>
          </cell>
          <cell r="AP21">
            <v>38346.400000000001</v>
          </cell>
          <cell r="AQ21">
            <v>40946.300000000003</v>
          </cell>
          <cell r="AR21">
            <v>43780.6</v>
          </cell>
          <cell r="AS21">
            <v>46621.9</v>
          </cell>
          <cell r="AT21">
            <v>48868</v>
          </cell>
          <cell r="AU21">
            <v>52154.8</v>
          </cell>
          <cell r="AV21">
            <v>53710.3</v>
          </cell>
          <cell r="AW21">
            <v>56191.5</v>
          </cell>
          <cell r="AX21">
            <v>59096.1</v>
          </cell>
          <cell r="AY21">
            <v>61083.8</v>
          </cell>
          <cell r="AZ21">
            <v>63873.4</v>
          </cell>
          <cell r="BA21">
            <v>66871.600000000006</v>
          </cell>
          <cell r="BB21">
            <v>71323.899999999994</v>
          </cell>
          <cell r="BC21">
            <v>75577.899999999994</v>
          </cell>
          <cell r="BD21">
            <v>81208</v>
          </cell>
          <cell r="BE21">
            <v>87684.800000000003</v>
          </cell>
          <cell r="BF21">
            <v>92324.7</v>
          </cell>
          <cell r="BG21">
            <v>95784.5</v>
          </cell>
          <cell r="BH21">
            <v>100550.39999999999</v>
          </cell>
          <cell r="BI21">
            <v>106004.6</v>
          </cell>
          <cell r="BJ21">
            <v>110360.5</v>
          </cell>
          <cell r="BK21">
            <v>114524.8</v>
          </cell>
          <cell r="BL21">
            <v>118222.8</v>
          </cell>
          <cell r="BM21">
            <v>121153.1</v>
          </cell>
          <cell r="BN21">
            <v>124367.4</v>
          </cell>
          <cell r="BO21">
            <v>127421</v>
          </cell>
          <cell r="BP21">
            <v>131109</v>
          </cell>
          <cell r="BQ21">
            <v>133236</v>
          </cell>
          <cell r="BR21">
            <v>136756</v>
          </cell>
          <cell r="BS21">
            <v>139696</v>
          </cell>
          <cell r="BT21">
            <v>141011</v>
          </cell>
          <cell r="BU21">
            <v>143326</v>
          </cell>
          <cell r="BV21">
            <v>144855.4</v>
          </cell>
          <cell r="BW21">
            <v>164825.4</v>
          </cell>
          <cell r="BX21">
            <v>167733</v>
          </cell>
        </row>
        <row r="22">
          <cell r="C22">
            <v>514</v>
          </cell>
          <cell r="D22">
            <v>572.20000000000005</v>
          </cell>
          <cell r="E22">
            <v>679.1</v>
          </cell>
          <cell r="F22">
            <v>795.7</v>
          </cell>
          <cell r="G22">
            <v>825.5</v>
          </cell>
          <cell r="H22">
            <v>890.9</v>
          </cell>
          <cell r="I22">
            <v>977.6</v>
          </cell>
          <cell r="J22">
            <v>1080</v>
          </cell>
          <cell r="K22">
            <v>1204.5</v>
          </cell>
          <cell r="L22">
            <v>1367.9</v>
          </cell>
          <cell r="M22">
            <v>1411.2</v>
          </cell>
          <cell r="N22">
            <v>1499.4</v>
          </cell>
          <cell r="O22">
            <v>1640.2</v>
          </cell>
          <cell r="P22">
            <v>1870.6</v>
          </cell>
          <cell r="Q22">
            <v>2134.9</v>
          </cell>
          <cell r="R22">
            <v>2349.3000000000002</v>
          </cell>
          <cell r="S22">
            <v>2554.6999999999998</v>
          </cell>
          <cell r="T22">
            <v>2762.3</v>
          </cell>
          <cell r="U22">
            <v>2961.4</v>
          </cell>
          <cell r="V22">
            <v>3255.5</v>
          </cell>
          <cell r="W22">
            <v>3645</v>
          </cell>
          <cell r="X22">
            <v>4048.2</v>
          </cell>
          <cell r="Y22">
            <v>4498.3</v>
          </cell>
          <cell r="Z22">
            <v>4991.8999999999996</v>
          </cell>
          <cell r="AA22">
            <v>5785.3</v>
          </cell>
          <cell r="AB22">
            <v>6331.4</v>
          </cell>
          <cell r="AC22">
            <v>7047.3</v>
          </cell>
          <cell r="AD22">
            <v>7998.3</v>
          </cell>
          <cell r="AE22">
            <v>8902.2000000000007</v>
          </cell>
          <cell r="AF22">
            <v>9629.7999999999993</v>
          </cell>
          <cell r="AG22">
            <v>11088.9</v>
          </cell>
          <cell r="AH22">
            <v>12202.2</v>
          </cell>
          <cell r="AI22">
            <v>13845.6</v>
          </cell>
          <cell r="AJ22">
            <v>15890.1</v>
          </cell>
          <cell r="AK22">
            <v>17497.2</v>
          </cell>
          <cell r="AL22">
            <v>18438.8</v>
          </cell>
          <cell r="AM22">
            <v>20141.900000000001</v>
          </cell>
          <cell r="AN22">
            <v>21629.7</v>
          </cell>
          <cell r="AO22">
            <v>22393.200000000001</v>
          </cell>
          <cell r="AP22">
            <v>23379.5</v>
          </cell>
          <cell r="AQ22">
            <v>25285</v>
          </cell>
          <cell r="AR22">
            <v>26410</v>
          </cell>
          <cell r="AS22">
            <v>28391</v>
          </cell>
          <cell r="AT22">
            <v>29425.599999999999</v>
          </cell>
          <cell r="AU22">
            <v>31060.5</v>
          </cell>
          <cell r="AV22">
            <v>32518.400000000001</v>
          </cell>
          <cell r="AW22">
            <v>34451</v>
          </cell>
          <cell r="AX22">
            <v>35209</v>
          </cell>
          <cell r="AY22">
            <v>35229.1</v>
          </cell>
          <cell r="AZ22">
            <v>34977.5</v>
          </cell>
          <cell r="BA22">
            <v>37251.5</v>
          </cell>
          <cell r="BB22">
            <v>40129.1</v>
          </cell>
          <cell r="BC22">
            <v>43016.1</v>
          </cell>
          <cell r="BD22">
            <v>45337.1</v>
          </cell>
          <cell r="BE22">
            <v>46896.7</v>
          </cell>
          <cell r="BF22">
            <v>49138.2</v>
          </cell>
          <cell r="BG22">
            <v>49571.9</v>
          </cell>
          <cell r="BH22">
            <v>51564.4</v>
          </cell>
          <cell r="BI22">
            <v>54709.8</v>
          </cell>
          <cell r="BJ22">
            <v>55515.5</v>
          </cell>
          <cell r="BK22">
            <v>55574</v>
          </cell>
          <cell r="BL22">
            <v>56506.7</v>
          </cell>
          <cell r="BM22">
            <v>59527.8</v>
          </cell>
          <cell r="BN22">
            <v>63080.5</v>
          </cell>
          <cell r="BO22">
            <v>63823</v>
          </cell>
          <cell r="BP22">
            <v>65470</v>
          </cell>
          <cell r="BQ22">
            <v>67631</v>
          </cell>
          <cell r="BR22">
            <v>68436</v>
          </cell>
          <cell r="BS22">
            <v>68440</v>
          </cell>
          <cell r="BT22">
            <v>69865</v>
          </cell>
          <cell r="BU22">
            <v>73736</v>
          </cell>
          <cell r="BV22">
            <v>75324.7</v>
          </cell>
          <cell r="BW22">
            <v>77981.899999999994</v>
          </cell>
          <cell r="BX22">
            <v>81545.7</v>
          </cell>
        </row>
        <row r="23">
          <cell r="C23">
            <v>485.8</v>
          </cell>
          <cell r="D23">
            <v>559.4</v>
          </cell>
          <cell r="E23">
            <v>706.2</v>
          </cell>
          <cell r="F23">
            <v>821.4</v>
          </cell>
          <cell r="G23">
            <v>869.9</v>
          </cell>
          <cell r="H23">
            <v>890</v>
          </cell>
          <cell r="I23">
            <v>951.4</v>
          </cell>
          <cell r="J23">
            <v>1043.3</v>
          </cell>
          <cell r="K23">
            <v>1161.3</v>
          </cell>
          <cell r="L23">
            <v>1366.3</v>
          </cell>
          <cell r="M23">
            <v>1524.2</v>
          </cell>
          <cell r="N23">
            <v>1655.2</v>
          </cell>
          <cell r="O23">
            <v>1780.3</v>
          </cell>
          <cell r="P23">
            <v>2004.2</v>
          </cell>
          <cell r="Q23">
            <v>2239</v>
          </cell>
          <cell r="R23">
            <v>2440.9</v>
          </cell>
          <cell r="S23">
            <v>2626</v>
          </cell>
          <cell r="T23">
            <v>2833.7</v>
          </cell>
          <cell r="U23">
            <v>3049.8</v>
          </cell>
          <cell r="V23">
            <v>3247</v>
          </cell>
          <cell r="W23">
            <v>3567.9</v>
          </cell>
          <cell r="X23">
            <v>3930.8</v>
          </cell>
          <cell r="Y23">
            <v>4381.2</v>
          </cell>
          <cell r="Z23">
            <v>5048.3999999999996</v>
          </cell>
          <cell r="AA23">
            <v>5486.3</v>
          </cell>
          <cell r="AB23">
            <v>6642</v>
          </cell>
          <cell r="AC23">
            <v>7451.5</v>
          </cell>
          <cell r="AD23">
            <v>8514.7999999999993</v>
          </cell>
          <cell r="AE23">
            <v>9834.5</v>
          </cell>
          <cell r="AF23">
            <v>10961.7</v>
          </cell>
          <cell r="AG23">
            <v>12503.8</v>
          </cell>
          <cell r="AH23">
            <v>14004.8</v>
          </cell>
          <cell r="AI23">
            <v>15779.5</v>
          </cell>
          <cell r="AJ23">
            <v>18624</v>
          </cell>
          <cell r="AK23">
            <v>20301.400000000001</v>
          </cell>
          <cell r="AL23">
            <v>22184.1</v>
          </cell>
          <cell r="AM23">
            <v>23701.8</v>
          </cell>
          <cell r="AN23">
            <v>25060.9</v>
          </cell>
          <cell r="AO23">
            <v>26154.5</v>
          </cell>
          <cell r="AP23">
            <v>27701</v>
          </cell>
          <cell r="AQ23">
            <v>29317.3</v>
          </cell>
          <cell r="AR23">
            <v>33033.1</v>
          </cell>
          <cell r="AS23">
            <v>33731.1</v>
          </cell>
          <cell r="AT23">
            <v>36974.699999999997</v>
          </cell>
          <cell r="AU23">
            <v>36488.800000000003</v>
          </cell>
          <cell r="AV23">
            <v>35334.1</v>
          </cell>
          <cell r="AW23">
            <v>35953.1</v>
          </cell>
          <cell r="AX23">
            <v>35766.800000000003</v>
          </cell>
          <cell r="AY23">
            <v>34748.6</v>
          </cell>
          <cell r="AZ23">
            <v>37581.800000000003</v>
          </cell>
          <cell r="BA23">
            <v>37854</v>
          </cell>
          <cell r="BB23">
            <v>41281.9</v>
          </cell>
          <cell r="BC23">
            <v>43278.7</v>
          </cell>
          <cell r="BD23">
            <v>46752.4</v>
          </cell>
          <cell r="BE23">
            <v>47952</v>
          </cell>
          <cell r="BF23">
            <v>48824.3</v>
          </cell>
          <cell r="BG23">
            <v>50116.4</v>
          </cell>
          <cell r="BH23">
            <v>51944.4</v>
          </cell>
          <cell r="BI23">
            <v>57249.3</v>
          </cell>
          <cell r="BJ23">
            <v>58761</v>
          </cell>
          <cell r="BK23">
            <v>59895.6</v>
          </cell>
          <cell r="BL23">
            <v>58708.3</v>
          </cell>
          <cell r="BM23">
            <v>61531.1</v>
          </cell>
          <cell r="BN23">
            <v>64277.2</v>
          </cell>
          <cell r="BO23">
            <v>65103</v>
          </cell>
          <cell r="BP23">
            <v>66470.559999999998</v>
          </cell>
          <cell r="BQ23">
            <v>65709</v>
          </cell>
          <cell r="BR23">
            <v>67457</v>
          </cell>
          <cell r="BS23">
            <v>70333</v>
          </cell>
          <cell r="BT23">
            <v>71530</v>
          </cell>
          <cell r="BU23">
            <v>75193</v>
          </cell>
          <cell r="BV23">
            <v>72502</v>
          </cell>
          <cell r="BW23">
            <v>72145.899999999994</v>
          </cell>
          <cell r="BX23">
            <v>75483.899999999994</v>
          </cell>
        </row>
        <row r="26">
          <cell r="C26">
            <v>-63.5</v>
          </cell>
          <cell r="D26">
            <v>-71.099999999999994</v>
          </cell>
          <cell r="E26">
            <v>-77.5</v>
          </cell>
          <cell r="F26">
            <v>-69.7</v>
          </cell>
          <cell r="G26">
            <v>-62.5</v>
          </cell>
          <cell r="H26">
            <v>-67.900000000000006</v>
          </cell>
          <cell r="I26">
            <v>-79.400000000000006</v>
          </cell>
          <cell r="J26">
            <v>-92.6</v>
          </cell>
          <cell r="K26">
            <v>-121.5</v>
          </cell>
          <cell r="L26">
            <v>-155.6</v>
          </cell>
          <cell r="M26">
            <v>-174.1</v>
          </cell>
          <cell r="N26">
            <v>-181</v>
          </cell>
          <cell r="O26">
            <v>-193.8</v>
          </cell>
          <cell r="P26">
            <v>-208.3</v>
          </cell>
          <cell r="Q26">
            <v>-225.5</v>
          </cell>
          <cell r="R26">
            <v>-247.5</v>
          </cell>
          <cell r="S26">
            <v>-263.7</v>
          </cell>
          <cell r="T26">
            <v>-319.5</v>
          </cell>
          <cell r="U26">
            <v>-362.3</v>
          </cell>
          <cell r="V26">
            <v>-383.1</v>
          </cell>
          <cell r="W26">
            <v>-428.5</v>
          </cell>
          <cell r="X26">
            <v>-497.4</v>
          </cell>
          <cell r="Y26">
            <v>-541.70000000000005</v>
          </cell>
          <cell r="Z26">
            <v>-520.4</v>
          </cell>
          <cell r="AA26">
            <v>-570.79999999999995</v>
          </cell>
          <cell r="AB26">
            <v>-655.8</v>
          </cell>
          <cell r="AC26">
            <v>-913</v>
          </cell>
          <cell r="AD26">
            <v>-742.5</v>
          </cell>
          <cell r="AE26">
            <v>-962</v>
          </cell>
          <cell r="AF26">
            <v>-1230.7</v>
          </cell>
          <cell r="AG26">
            <v>-1413.4</v>
          </cell>
          <cell r="AH26">
            <v>-1612.2</v>
          </cell>
          <cell r="AI26">
            <v>-2285.1</v>
          </cell>
          <cell r="AJ26">
            <v>-2550.9</v>
          </cell>
          <cell r="AK26">
            <v>-2647.7</v>
          </cell>
          <cell r="AL26">
            <v>-2709.2</v>
          </cell>
          <cell r="AM26">
            <v>-2625.4</v>
          </cell>
          <cell r="AN26">
            <v>-3474.8</v>
          </cell>
          <cell r="AO26">
            <v>-3335.3</v>
          </cell>
          <cell r="AP26">
            <v>-4020.8</v>
          </cell>
          <cell r="AQ26">
            <v>-4270.8</v>
          </cell>
          <cell r="AR26">
            <v>-4730</v>
          </cell>
          <cell r="AS26">
            <v>-5840</v>
          </cell>
          <cell r="AT26">
            <v>-5345.5</v>
          </cell>
          <cell r="AU26">
            <v>-5870.9</v>
          </cell>
          <cell r="AV26">
            <v>-6103.5</v>
          </cell>
          <cell r="AW26">
            <v>-5997.1</v>
          </cell>
          <cell r="AX26">
            <v>-8298.1</v>
          </cell>
          <cell r="AY26">
            <v>-8983</v>
          </cell>
          <cell r="AZ26">
            <v>-7535.2</v>
          </cell>
          <cell r="BA26">
            <v>-8573.7000000000007</v>
          </cell>
          <cell r="BB26">
            <v>-9135.2999999999993</v>
          </cell>
          <cell r="BC26">
            <v>-8832.2000000000007</v>
          </cell>
          <cell r="BD26">
            <v>-9541.7000000000007</v>
          </cell>
          <cell r="BE26">
            <v>-10176.200000000001</v>
          </cell>
          <cell r="BF26">
            <v>-10936.3</v>
          </cell>
          <cell r="BG26">
            <v>-11998.9</v>
          </cell>
          <cell r="BH26">
            <v>-10976.4</v>
          </cell>
          <cell r="BI26">
            <v>-10976</v>
          </cell>
          <cell r="BJ26">
            <v>-10432.1</v>
          </cell>
          <cell r="BK26">
            <v>-10113.799999999999</v>
          </cell>
          <cell r="BL26">
            <v>-9869.1</v>
          </cell>
          <cell r="BM26">
            <v>-10713.4</v>
          </cell>
          <cell r="BN26">
            <v>-11339.4</v>
          </cell>
          <cell r="BO26">
            <v>-12262</v>
          </cell>
          <cell r="BP26">
            <v>-12542.38</v>
          </cell>
          <cell r="BQ26">
            <v>-14291.8</v>
          </cell>
          <cell r="BR26">
            <v>-14491</v>
          </cell>
          <cell r="BS26">
            <v>-16366</v>
          </cell>
          <cell r="BT26">
            <v>-16574</v>
          </cell>
          <cell r="BU26">
            <v>-18117</v>
          </cell>
          <cell r="BV26">
            <v>-17016</v>
          </cell>
          <cell r="BW26">
            <v>-20781</v>
          </cell>
          <cell r="BX26">
            <v>-21344</v>
          </cell>
        </row>
        <row r="27">
          <cell r="C27">
            <v>199.8</v>
          </cell>
          <cell r="D27">
            <v>205.5</v>
          </cell>
          <cell r="E27">
            <v>222.1</v>
          </cell>
          <cell r="F27">
            <v>222.5</v>
          </cell>
          <cell r="G27">
            <v>221.3</v>
          </cell>
          <cell r="H27">
            <v>255.7</v>
          </cell>
          <cell r="I27">
            <v>307.10000000000002</v>
          </cell>
          <cell r="J27">
            <v>334.8</v>
          </cell>
          <cell r="K27">
            <v>333.9</v>
          </cell>
          <cell r="L27">
            <v>326.89999999999998</v>
          </cell>
          <cell r="M27">
            <v>297.89999999999998</v>
          </cell>
          <cell r="N27">
            <v>300.5</v>
          </cell>
          <cell r="O27">
            <v>271.7</v>
          </cell>
          <cell r="P27">
            <v>310.7</v>
          </cell>
          <cell r="Q27">
            <v>221.8</v>
          </cell>
          <cell r="R27">
            <v>230.7</v>
          </cell>
          <cell r="S27">
            <v>217.8</v>
          </cell>
          <cell r="T27">
            <v>203.8</v>
          </cell>
          <cell r="U27">
            <v>224.6</v>
          </cell>
          <cell r="V27">
            <v>219.1</v>
          </cell>
          <cell r="W27">
            <v>267.5</v>
          </cell>
          <cell r="X27">
            <v>270.8</v>
          </cell>
          <cell r="Y27">
            <v>306.89999999999998</v>
          </cell>
          <cell r="Z27">
            <v>318.10000000000002</v>
          </cell>
          <cell r="AA27">
            <v>371</v>
          </cell>
          <cell r="AB27">
            <v>452.3</v>
          </cell>
          <cell r="AC27">
            <v>599.20000000000005</v>
          </cell>
          <cell r="AD27">
            <v>819.2</v>
          </cell>
          <cell r="AE27">
            <v>734.1</v>
          </cell>
          <cell r="AF27">
            <v>786.2</v>
          </cell>
          <cell r="AG27">
            <v>1792.4</v>
          </cell>
          <cell r="AH27">
            <v>1749.6</v>
          </cell>
          <cell r="AI27">
            <v>2489.4</v>
          </cell>
          <cell r="AJ27">
            <v>3513.2</v>
          </cell>
          <cell r="AK27">
            <v>2471.4</v>
          </cell>
          <cell r="AL27">
            <v>3292.8</v>
          </cell>
          <cell r="AM27">
            <v>2692.8</v>
          </cell>
          <cell r="AN27">
            <v>2352.3000000000002</v>
          </cell>
          <cell r="AO27">
            <v>1996.3</v>
          </cell>
          <cell r="AP27">
            <v>5318</v>
          </cell>
          <cell r="AQ27">
            <v>3765.7</v>
          </cell>
          <cell r="AR27">
            <v>4987.1000000000004</v>
          </cell>
          <cell r="AS27">
            <v>3411.6</v>
          </cell>
          <cell r="AT27">
            <v>4240.3999999999996</v>
          </cell>
          <cell r="AU27">
            <v>4354.6000000000004</v>
          </cell>
          <cell r="AV27">
            <v>4246.3</v>
          </cell>
          <cell r="AW27">
            <v>3893.5</v>
          </cell>
          <cell r="AX27">
            <v>3934.6</v>
          </cell>
          <cell r="AY27">
            <v>6260.2</v>
          </cell>
          <cell r="AZ27">
            <v>4722.3</v>
          </cell>
          <cell r="BA27">
            <v>14378.3</v>
          </cell>
          <cell r="BB27">
            <v>9376</v>
          </cell>
          <cell r="BC27">
            <v>5714.9</v>
          </cell>
          <cell r="BD27">
            <v>5609.8</v>
          </cell>
          <cell r="BE27">
            <v>6120.8</v>
          </cell>
          <cell r="BF27">
            <v>5254.9</v>
          </cell>
          <cell r="BG27">
            <v>7603.2</v>
          </cell>
          <cell r="BH27">
            <v>8823.6</v>
          </cell>
          <cell r="BI27">
            <v>8123.3</v>
          </cell>
          <cell r="BJ27">
            <v>8707.9</v>
          </cell>
          <cell r="BK27">
            <v>7925.9</v>
          </cell>
          <cell r="BL27">
            <v>7635</v>
          </cell>
          <cell r="BM27">
            <v>6103.5</v>
          </cell>
          <cell r="BN27">
            <v>5945.6</v>
          </cell>
          <cell r="BO27">
            <v>6133</v>
          </cell>
          <cell r="BP27">
            <v>5501.24</v>
          </cell>
          <cell r="BQ27">
            <v>7127.56</v>
          </cell>
          <cell r="BR27">
            <v>6644</v>
          </cell>
          <cell r="BS27">
            <v>7192</v>
          </cell>
          <cell r="BT27">
            <v>6512</v>
          </cell>
          <cell r="BU27">
            <v>4118</v>
          </cell>
          <cell r="BV27">
            <v>5405</v>
          </cell>
          <cell r="BW27">
            <v>4923</v>
          </cell>
          <cell r="BX27">
            <v>5740</v>
          </cell>
        </row>
      </sheetData>
      <sheetData sheetId="6">
        <row r="16">
          <cell r="C16">
            <v>121.8</v>
          </cell>
          <cell r="D16">
            <v>124.9</v>
          </cell>
          <cell r="E16">
            <v>109.5</v>
          </cell>
          <cell r="F16">
            <v>79.5</v>
          </cell>
          <cell r="G16">
            <v>61.6</v>
          </cell>
          <cell r="H16">
            <v>116</v>
          </cell>
          <cell r="I16">
            <v>146.4</v>
          </cell>
          <cell r="J16">
            <v>121.8</v>
          </cell>
          <cell r="K16">
            <v>92.5</v>
          </cell>
          <cell r="L16">
            <v>56.4</v>
          </cell>
          <cell r="M16">
            <v>-80.5</v>
          </cell>
          <cell r="N16">
            <v>-25</v>
          </cell>
          <cell r="O16">
            <v>-63.2</v>
          </cell>
          <cell r="P16">
            <v>-106</v>
          </cell>
          <cell r="Q16">
            <v>-143.6</v>
          </cell>
          <cell r="R16">
            <v>-116.8</v>
          </cell>
          <cell r="S16">
            <v>-103.8</v>
          </cell>
          <cell r="T16">
            <v>-105.6</v>
          </cell>
          <cell r="U16">
            <v>-62.7</v>
          </cell>
          <cell r="V16">
            <v>-48.9</v>
          </cell>
          <cell r="W16">
            <v>-45.6</v>
          </cell>
          <cell r="X16">
            <v>-163.6</v>
          </cell>
          <cell r="Y16">
            <v>-299.89999999999998</v>
          </cell>
          <cell r="Z16">
            <v>-532.5</v>
          </cell>
          <cell r="AA16">
            <v>-608.70000000000005</v>
          </cell>
          <cell r="AB16">
            <v>-491.4</v>
          </cell>
          <cell r="AC16">
            <v>-617.1</v>
          </cell>
          <cell r="AD16">
            <v>-769.5</v>
          </cell>
          <cell r="AE16">
            <v>-757.6</v>
          </cell>
          <cell r="AF16">
            <v>-550.20000000000005</v>
          </cell>
          <cell r="AG16">
            <v>-626.20000000000005</v>
          </cell>
          <cell r="AH16">
            <v>-769.7</v>
          </cell>
          <cell r="AI16">
            <v>-559.6</v>
          </cell>
          <cell r="AJ16">
            <v>-643.70000000000005</v>
          </cell>
          <cell r="AK16">
            <v>-882</v>
          </cell>
          <cell r="AL16">
            <v>-291.3</v>
          </cell>
          <cell r="AM16">
            <v>-119.7</v>
          </cell>
          <cell r="AN16">
            <v>-281.3</v>
          </cell>
          <cell r="AO16">
            <v>-405.9</v>
          </cell>
          <cell r="AP16">
            <v>-721.4</v>
          </cell>
          <cell r="AQ16">
            <v>-609.4</v>
          </cell>
          <cell r="AR16">
            <v>-151.19999999999999</v>
          </cell>
          <cell r="AS16">
            <v>-42.1</v>
          </cell>
          <cell r="AT16">
            <v>-271.2</v>
          </cell>
          <cell r="AU16">
            <v>1748</v>
          </cell>
          <cell r="AV16">
            <v>1818.4</v>
          </cell>
          <cell r="AW16">
            <v>1150.5999999999999</v>
          </cell>
          <cell r="AX16">
            <v>1102.2</v>
          </cell>
          <cell r="AY16">
            <v>1385.9</v>
          </cell>
          <cell r="AZ16">
            <v>1523.6</v>
          </cell>
          <cell r="BA16">
            <v>1371.2</v>
          </cell>
          <cell r="BB16">
            <v>1489.2</v>
          </cell>
          <cell r="BC16">
            <v>1537.7</v>
          </cell>
          <cell r="BD16">
            <v>2012.7</v>
          </cell>
          <cell r="BE16">
            <v>2140.6</v>
          </cell>
          <cell r="BF16">
            <v>2408.5</v>
          </cell>
          <cell r="BG16">
            <v>1839.6</v>
          </cell>
          <cell r="BH16">
            <v>2052.4</v>
          </cell>
          <cell r="BI16">
            <v>1691.6</v>
          </cell>
          <cell r="BJ16">
            <v>2916</v>
          </cell>
          <cell r="BK16">
            <v>2169.4</v>
          </cell>
          <cell r="BL16">
            <v>2446.4</v>
          </cell>
          <cell r="BM16">
            <v>1932.7</v>
          </cell>
          <cell r="BN16">
            <v>2114.9</v>
          </cell>
          <cell r="BO16">
            <v>2065.96</v>
          </cell>
          <cell r="BP16">
            <v>1828</v>
          </cell>
          <cell r="BQ16">
            <v>1785</v>
          </cell>
          <cell r="BR16">
            <v>1890</v>
          </cell>
          <cell r="BS16">
            <v>2443</v>
          </cell>
          <cell r="BT16">
            <v>2609</v>
          </cell>
          <cell r="BU16">
            <v>2314</v>
          </cell>
          <cell r="BV16">
            <v>4975.8999999999996</v>
          </cell>
          <cell r="BW16">
            <v>4797.3</v>
          </cell>
          <cell r="BX16">
            <v>5222.82</v>
          </cell>
        </row>
        <row r="18">
          <cell r="AT18">
            <v>-4</v>
          </cell>
          <cell r="AU18">
            <v>-1</v>
          </cell>
          <cell r="AV18">
            <v>-3</v>
          </cell>
          <cell r="AW18">
            <v>-2</v>
          </cell>
          <cell r="AX18">
            <v>-2</v>
          </cell>
          <cell r="AY18">
            <v>-5</v>
          </cell>
          <cell r="AZ18">
            <v>-5</v>
          </cell>
          <cell r="BA18">
            <v>-77</v>
          </cell>
          <cell r="BB18">
            <v>-3</v>
          </cell>
          <cell r="BC18">
            <v>-9</v>
          </cell>
          <cell r="BD18">
            <v>-5</v>
          </cell>
          <cell r="BG18">
            <v>-4</v>
          </cell>
          <cell r="BV18">
            <v>0</v>
          </cell>
          <cell r="BW18">
            <v>9</v>
          </cell>
          <cell r="BX18">
            <v>9</v>
          </cell>
        </row>
        <row r="19">
          <cell r="C19">
            <v>0.7</v>
          </cell>
          <cell r="D19">
            <v>1</v>
          </cell>
          <cell r="E19">
            <v>1.2</v>
          </cell>
          <cell r="F19">
            <v>1.6</v>
          </cell>
          <cell r="G19">
            <v>1.4</v>
          </cell>
          <cell r="H19">
            <v>1.4</v>
          </cell>
          <cell r="I19">
            <v>2.8</v>
          </cell>
          <cell r="J19">
            <v>2.8</v>
          </cell>
          <cell r="K19">
            <v>3.1</v>
          </cell>
          <cell r="L19">
            <v>3</v>
          </cell>
          <cell r="M19">
            <v>1.6</v>
          </cell>
          <cell r="N19">
            <v>1.9</v>
          </cell>
          <cell r="O19">
            <v>2.2000000000000002</v>
          </cell>
          <cell r="P19">
            <v>2.5</v>
          </cell>
          <cell r="Q19">
            <v>3.1</v>
          </cell>
          <cell r="R19">
            <v>3.3</v>
          </cell>
          <cell r="S19">
            <v>3.5</v>
          </cell>
          <cell r="T19">
            <v>3.7</v>
          </cell>
          <cell r="U19">
            <v>3.9</v>
          </cell>
          <cell r="V19">
            <v>4.4000000000000004</v>
          </cell>
          <cell r="W19">
            <v>4.9000000000000004</v>
          </cell>
          <cell r="X19">
            <v>5.9</v>
          </cell>
          <cell r="Y19">
            <v>4</v>
          </cell>
          <cell r="Z19">
            <v>7.2</v>
          </cell>
          <cell r="AA19">
            <v>8.8000000000000007</v>
          </cell>
          <cell r="AB19">
            <v>15.8</v>
          </cell>
          <cell r="AC19">
            <v>10.5</v>
          </cell>
          <cell r="AD19">
            <v>15</v>
          </cell>
          <cell r="AE19">
            <v>20.2</v>
          </cell>
          <cell r="AF19">
            <v>193.9</v>
          </cell>
          <cell r="AG19">
            <v>225.9</v>
          </cell>
          <cell r="AH19">
            <v>263.5</v>
          </cell>
          <cell r="AI19">
            <v>298.39999999999998</v>
          </cell>
          <cell r="AJ19">
            <v>319.7</v>
          </cell>
          <cell r="AK19">
            <v>293.89999999999998</v>
          </cell>
          <cell r="AL19">
            <v>298.5</v>
          </cell>
          <cell r="AM19">
            <v>386.8</v>
          </cell>
          <cell r="AN19">
            <v>396.7</v>
          </cell>
          <cell r="AO19">
            <v>578</v>
          </cell>
          <cell r="AP19">
            <v>555.5</v>
          </cell>
          <cell r="AQ19">
            <v>690.3</v>
          </cell>
          <cell r="AR19">
            <v>652.5</v>
          </cell>
          <cell r="AS19">
            <v>696</v>
          </cell>
          <cell r="AT19">
            <v>737.4</v>
          </cell>
          <cell r="AU19">
            <v>747.9</v>
          </cell>
          <cell r="AV19">
            <v>747</v>
          </cell>
          <cell r="AW19">
            <v>719.3</v>
          </cell>
          <cell r="AX19">
            <v>726.5</v>
          </cell>
          <cell r="AY19">
            <v>762</v>
          </cell>
          <cell r="AZ19">
            <v>807.6</v>
          </cell>
          <cell r="BA19">
            <v>846</v>
          </cell>
          <cell r="BB19">
            <v>902.7</v>
          </cell>
          <cell r="BC19">
            <v>1049</v>
          </cell>
          <cell r="BD19">
            <v>981</v>
          </cell>
          <cell r="BE19">
            <v>1281.7</v>
          </cell>
          <cell r="BF19">
            <v>1506.3</v>
          </cell>
          <cell r="BG19">
            <v>1617.1</v>
          </cell>
          <cell r="BH19">
            <v>1533.7</v>
          </cell>
          <cell r="BI19">
            <v>1688.2</v>
          </cell>
          <cell r="BJ19">
            <v>1855.5</v>
          </cell>
          <cell r="BK19">
            <v>1985.6</v>
          </cell>
          <cell r="BL19">
            <v>1944.2</v>
          </cell>
          <cell r="BM19">
            <v>2052.6</v>
          </cell>
          <cell r="BN19">
            <v>2086.6999999999998</v>
          </cell>
          <cell r="BO19">
            <v>2057</v>
          </cell>
          <cell r="BP19">
            <v>2073</v>
          </cell>
          <cell r="BQ19">
            <v>2150</v>
          </cell>
          <cell r="BR19">
            <v>2162</v>
          </cell>
          <cell r="BS19">
            <v>2202</v>
          </cell>
          <cell r="BT19">
            <v>2213</v>
          </cell>
          <cell r="BU19">
            <v>2283</v>
          </cell>
          <cell r="BV19">
            <v>2154</v>
          </cell>
          <cell r="BW19">
            <v>2377</v>
          </cell>
          <cell r="BX19">
            <v>2451</v>
          </cell>
        </row>
      </sheetData>
      <sheetData sheetId="7">
        <row r="17">
          <cell r="Z17">
            <v>-50.8</v>
          </cell>
          <cell r="AA17">
            <v>-92.7</v>
          </cell>
          <cell r="AB17">
            <v>-107.6</v>
          </cell>
          <cell r="AC17">
            <v>-158.30000000000001</v>
          </cell>
          <cell r="AD17">
            <v>-130.5</v>
          </cell>
          <cell r="AE17">
            <v>-161</v>
          </cell>
          <cell r="AF17">
            <v>-113.4</v>
          </cell>
          <cell r="AG17">
            <v>-125</v>
          </cell>
          <cell r="AH17">
            <v>-448.2</v>
          </cell>
          <cell r="AI17">
            <v>-330.1</v>
          </cell>
          <cell r="AJ17">
            <v>-557.1</v>
          </cell>
          <cell r="AK17">
            <v>-763</v>
          </cell>
          <cell r="AL17">
            <v>-567</v>
          </cell>
          <cell r="AM17">
            <v>-444.5</v>
          </cell>
          <cell r="AN17">
            <v>-635</v>
          </cell>
          <cell r="AO17">
            <v>-853.4</v>
          </cell>
          <cell r="AP17">
            <v>-1536</v>
          </cell>
          <cell r="AQ17">
            <v>-963.8</v>
          </cell>
          <cell r="AR17">
            <v>-1217.0999999999999</v>
          </cell>
          <cell r="AS17">
            <v>-1452</v>
          </cell>
          <cell r="AT17">
            <v>-1448.4</v>
          </cell>
          <cell r="AU17">
            <v>-1672</v>
          </cell>
          <cell r="AV17">
            <v>-1317</v>
          </cell>
          <cell r="AW17">
            <v>-1134</v>
          </cell>
          <cell r="AX17">
            <v>-1440</v>
          </cell>
          <cell r="AY17">
            <v>-2006</v>
          </cell>
          <cell r="AZ17">
            <v>-1787</v>
          </cell>
          <cell r="BA17">
            <v>-1958</v>
          </cell>
          <cell r="BB17">
            <v>-2598</v>
          </cell>
          <cell r="BC17">
            <v>-1470</v>
          </cell>
          <cell r="BD17">
            <v>-1745</v>
          </cell>
          <cell r="BE17">
            <v>-1653</v>
          </cell>
          <cell r="BF17">
            <v>-1857</v>
          </cell>
          <cell r="BG17">
            <v>-1780</v>
          </cell>
          <cell r="BH17">
            <v>-1663</v>
          </cell>
          <cell r="BI17">
            <v>-1257</v>
          </cell>
          <cell r="BJ17">
            <v>-1156</v>
          </cell>
          <cell r="BK17">
            <v>-1038</v>
          </cell>
          <cell r="BL17">
            <v>-1200</v>
          </cell>
          <cell r="BM17">
            <v>-1126</v>
          </cell>
          <cell r="BN17">
            <v>-1086</v>
          </cell>
          <cell r="BO17">
            <v>-1371</v>
          </cell>
          <cell r="BP17">
            <v>-1250</v>
          </cell>
          <cell r="BQ17">
            <v>-1951</v>
          </cell>
          <cell r="BR17">
            <v>-1656</v>
          </cell>
          <cell r="BS17">
            <v>-1321</v>
          </cell>
          <cell r="BT17">
            <v>-1474</v>
          </cell>
          <cell r="BU17">
            <v>-1879</v>
          </cell>
          <cell r="BV17">
            <v>-1906</v>
          </cell>
          <cell r="BW17">
            <v>-9455</v>
          </cell>
          <cell r="BX17">
            <v>-10553</v>
          </cell>
        </row>
        <row r="19">
          <cell r="C19">
            <v>23.1</v>
          </cell>
          <cell r="D19">
            <v>41</v>
          </cell>
          <cell r="E19">
            <v>44.2</v>
          </cell>
          <cell r="F19">
            <v>51.2</v>
          </cell>
          <cell r="G19">
            <v>44.9</v>
          </cell>
          <cell r="H19">
            <v>48.1</v>
          </cell>
          <cell r="I19">
            <v>49</v>
          </cell>
          <cell r="J19">
            <v>59.7</v>
          </cell>
          <cell r="K19">
            <v>48.7</v>
          </cell>
          <cell r="L19">
            <v>39</v>
          </cell>
          <cell r="M19">
            <v>40</v>
          </cell>
          <cell r="N19">
            <v>48</v>
          </cell>
          <cell r="O19">
            <v>46</v>
          </cell>
          <cell r="P19">
            <v>64</v>
          </cell>
          <cell r="Q19">
            <v>82</v>
          </cell>
          <cell r="R19">
            <v>67</v>
          </cell>
          <cell r="S19">
            <v>56</v>
          </cell>
          <cell r="T19">
            <v>54.1</v>
          </cell>
          <cell r="U19">
            <v>57.8</v>
          </cell>
          <cell r="V19">
            <v>52.2</v>
          </cell>
          <cell r="W19">
            <v>47</v>
          </cell>
          <cell r="X19">
            <v>55.5</v>
          </cell>
          <cell r="Y19">
            <v>56.6</v>
          </cell>
          <cell r="Z19">
            <v>55.7</v>
          </cell>
          <cell r="AA19">
            <v>63.2</v>
          </cell>
          <cell r="AB19">
            <v>61.9</v>
          </cell>
          <cell r="AC19">
            <v>87.9</v>
          </cell>
          <cell r="AD19">
            <v>129.6</v>
          </cell>
          <cell r="AE19">
            <v>87.6</v>
          </cell>
          <cell r="AF19">
            <v>88.5</v>
          </cell>
          <cell r="AG19">
            <v>119.7</v>
          </cell>
          <cell r="AH19">
            <v>120.1</v>
          </cell>
          <cell r="AI19">
            <v>140.6</v>
          </cell>
          <cell r="AJ19">
            <v>137.6</v>
          </cell>
          <cell r="AK19">
            <v>155.80000000000001</v>
          </cell>
          <cell r="AL19">
            <v>171.8</v>
          </cell>
          <cell r="AM19">
            <v>166.7</v>
          </cell>
          <cell r="AN19">
            <v>159</v>
          </cell>
          <cell r="AO19">
            <v>156.6</v>
          </cell>
          <cell r="AP19">
            <v>217.6</v>
          </cell>
          <cell r="AQ19">
            <v>242.9</v>
          </cell>
          <cell r="AR19">
            <v>3274</v>
          </cell>
          <cell r="AS19">
            <v>662.5</v>
          </cell>
          <cell r="AT19">
            <v>506.5</v>
          </cell>
          <cell r="AU19">
            <v>625</v>
          </cell>
          <cell r="AV19">
            <v>4201</v>
          </cell>
          <cell r="AW19">
            <v>576</v>
          </cell>
          <cell r="AX19">
            <v>779</v>
          </cell>
          <cell r="AY19">
            <v>731</v>
          </cell>
          <cell r="AZ19">
            <v>797</v>
          </cell>
          <cell r="BA19">
            <v>2682</v>
          </cell>
          <cell r="BB19">
            <v>1079</v>
          </cell>
          <cell r="BC19">
            <v>2040</v>
          </cell>
          <cell r="BD19">
            <v>1605</v>
          </cell>
          <cell r="BE19">
            <v>9439</v>
          </cell>
          <cell r="BF19">
            <v>1440</v>
          </cell>
          <cell r="BG19">
            <v>1843</v>
          </cell>
          <cell r="BH19">
            <v>888</v>
          </cell>
          <cell r="BI19">
            <v>592</v>
          </cell>
          <cell r="BJ19">
            <v>768</v>
          </cell>
          <cell r="BK19">
            <v>720</v>
          </cell>
          <cell r="BL19">
            <v>1085</v>
          </cell>
          <cell r="BM19">
            <v>1294</v>
          </cell>
          <cell r="BN19">
            <v>4517</v>
          </cell>
          <cell r="BO19">
            <v>901</v>
          </cell>
          <cell r="BP19">
            <v>2320</v>
          </cell>
          <cell r="BQ19">
            <v>1831</v>
          </cell>
          <cell r="BR19">
            <v>2028</v>
          </cell>
          <cell r="BS19">
            <v>1406</v>
          </cell>
          <cell r="BT19">
            <v>1181</v>
          </cell>
          <cell r="BU19">
            <v>1898</v>
          </cell>
          <cell r="BV19">
            <v>1422</v>
          </cell>
          <cell r="BW19">
            <v>2549</v>
          </cell>
          <cell r="BX19">
            <v>2792</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Microsoft_Excel_Worksheet1.xlsx"/><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2.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3DB5F-D323-4C15-A912-D9292FB482D3}">
  <dimension ref="A1:AL22"/>
  <sheetViews>
    <sheetView zoomScale="85" zoomScaleNormal="85" workbookViewId="0">
      <pane xSplit="2" ySplit="8" topLeftCell="C9" activePane="bottomRight" state="frozen"/>
      <selection pane="topRight"/>
      <selection pane="bottomLeft"/>
      <selection pane="bottomRight" activeCell="C33" sqref="C33"/>
    </sheetView>
  </sheetViews>
  <sheetFormatPr defaultColWidth="9.1328125" defaultRowHeight="11.45" customHeight="1" x14ac:dyDescent="0.45"/>
  <cols>
    <col min="1" max="1" width="49.86328125" style="3" customWidth="1"/>
    <col min="2" max="2" width="29.86328125" style="3" customWidth="1"/>
    <col min="3" max="38" width="10" style="3" customWidth="1"/>
    <col min="39" max="16384" width="9.1328125" style="3"/>
  </cols>
  <sheetData>
    <row r="1" spans="1:38" ht="14.25" x14ac:dyDescent="0.45">
      <c r="A1" s="4" t="s">
        <v>52</v>
      </c>
    </row>
    <row r="2" spans="1:38" ht="14.25" x14ac:dyDescent="0.45">
      <c r="A2" s="4" t="s">
        <v>53</v>
      </c>
      <c r="B2" s="4" t="s">
        <v>1</v>
      </c>
    </row>
    <row r="3" spans="1:38" ht="14.25" x14ac:dyDescent="0.45">
      <c r="A3" s="4" t="s">
        <v>54</v>
      </c>
      <c r="B3" s="6" t="s">
        <v>55</v>
      </c>
    </row>
    <row r="5" spans="1:38" ht="14.25" x14ac:dyDescent="0.45">
      <c r="A5" s="4" t="s">
        <v>2</v>
      </c>
      <c r="C5" s="2" t="s">
        <v>3</v>
      </c>
    </row>
    <row r="6" spans="1:38" ht="14.25" x14ac:dyDescent="0.45">
      <c r="A6" s="4" t="s">
        <v>4</v>
      </c>
      <c r="C6" s="2" t="s">
        <v>5</v>
      </c>
    </row>
    <row r="8" spans="1:38" ht="14.25" x14ac:dyDescent="0.45">
      <c r="A8" s="49"/>
      <c r="B8" s="49" t="s">
        <v>6</v>
      </c>
      <c r="C8" s="5" t="s">
        <v>7</v>
      </c>
      <c r="D8" s="5" t="s">
        <v>8</v>
      </c>
      <c r="E8" s="5" t="s">
        <v>9</v>
      </c>
      <c r="F8" s="5" t="s">
        <v>10</v>
      </c>
      <c r="G8" s="5" t="s">
        <v>11</v>
      </c>
      <c r="H8" s="5" t="s">
        <v>12</v>
      </c>
      <c r="I8" s="5" t="s">
        <v>13</v>
      </c>
      <c r="J8" s="5" t="s">
        <v>14</v>
      </c>
      <c r="K8" s="5" t="s">
        <v>15</v>
      </c>
      <c r="L8" s="5" t="s">
        <v>16</v>
      </c>
      <c r="M8" s="5" t="s">
        <v>17</v>
      </c>
      <c r="N8" s="5" t="s">
        <v>18</v>
      </c>
      <c r="O8" s="5" t="s">
        <v>19</v>
      </c>
      <c r="P8" s="5" t="s">
        <v>20</v>
      </c>
      <c r="Q8" s="5" t="s">
        <v>21</v>
      </c>
      <c r="R8" s="5" t="s">
        <v>22</v>
      </c>
      <c r="S8" s="5" t="s">
        <v>23</v>
      </c>
      <c r="T8" s="5" t="s">
        <v>24</v>
      </c>
      <c r="U8" s="5" t="s">
        <v>25</v>
      </c>
      <c r="V8" s="5" t="s">
        <v>26</v>
      </c>
      <c r="W8" s="5" t="s">
        <v>27</v>
      </c>
      <c r="X8" s="5" t="s">
        <v>28</v>
      </c>
      <c r="Y8" s="5" t="s">
        <v>29</v>
      </c>
      <c r="Z8" s="5" t="s">
        <v>30</v>
      </c>
      <c r="AA8" s="5" t="s">
        <v>31</v>
      </c>
      <c r="AB8" s="5" t="s">
        <v>32</v>
      </c>
      <c r="AC8" s="5" t="s">
        <v>33</v>
      </c>
      <c r="AD8" s="5" t="s">
        <v>34</v>
      </c>
      <c r="AE8" s="5" t="s">
        <v>35</v>
      </c>
      <c r="AF8" s="5" t="s">
        <v>36</v>
      </c>
      <c r="AG8" s="5" t="s">
        <v>37</v>
      </c>
      <c r="AH8" s="5" t="s">
        <v>38</v>
      </c>
      <c r="AI8" s="5" t="s">
        <v>39</v>
      </c>
      <c r="AJ8" s="5" t="s">
        <v>40</v>
      </c>
      <c r="AK8" s="5" t="s">
        <v>41</v>
      </c>
      <c r="AL8" s="5" t="s">
        <v>42</v>
      </c>
    </row>
    <row r="9" spans="1:38" s="11" customFormat="1" ht="14.25" x14ac:dyDescent="0.45">
      <c r="A9" s="8" t="s">
        <v>43</v>
      </c>
      <c r="B9" s="8" t="s">
        <v>44</v>
      </c>
      <c r="C9" s="9">
        <v>99.799000000000007</v>
      </c>
      <c r="D9" s="10">
        <v>99.977000000000004</v>
      </c>
      <c r="E9" s="9">
        <v>100.041</v>
      </c>
      <c r="F9" s="10">
        <v>100.18300000000001</v>
      </c>
      <c r="G9" s="10">
        <v>100.512</v>
      </c>
      <c r="H9" s="10">
        <v>100.404</v>
      </c>
      <c r="I9" s="10">
        <v>100.602</v>
      </c>
      <c r="J9" s="10">
        <v>101.06</v>
      </c>
      <c r="K9" s="10">
        <v>101.40300000000001</v>
      </c>
      <c r="L9" s="10">
        <v>101.69799999999999</v>
      </c>
      <c r="M9" s="10">
        <v>102.145</v>
      </c>
      <c r="N9" s="10">
        <v>102.729</v>
      </c>
      <c r="O9" s="10">
        <v>102.417</v>
      </c>
      <c r="P9" s="10">
        <v>102.52800000000001</v>
      </c>
      <c r="Q9" s="10">
        <v>102.378</v>
      </c>
      <c r="R9" s="10">
        <v>102.996</v>
      </c>
      <c r="S9" s="10">
        <v>103.188</v>
      </c>
      <c r="T9" s="10">
        <v>103.236</v>
      </c>
      <c r="U9" s="9">
        <v>103.40300000000001</v>
      </c>
      <c r="V9" s="10">
        <v>103.401</v>
      </c>
      <c r="W9" s="10">
        <v>100.346</v>
      </c>
      <c r="X9" s="10">
        <v>91.938000000000002</v>
      </c>
      <c r="Y9" s="9">
        <v>101.337</v>
      </c>
      <c r="Z9" s="10">
        <v>100.914</v>
      </c>
      <c r="AA9" s="9">
        <v>101.511</v>
      </c>
      <c r="AB9" s="10">
        <v>102.76</v>
      </c>
      <c r="AC9" s="10">
        <v>103.809</v>
      </c>
      <c r="AD9" s="10">
        <v>103.965</v>
      </c>
      <c r="AE9" s="10">
        <v>104.28100000000001</v>
      </c>
      <c r="AF9" s="10">
        <v>104.626</v>
      </c>
      <c r="AG9" s="10">
        <v>104.869</v>
      </c>
      <c r="AH9" s="10">
        <v>104.39</v>
      </c>
      <c r="AI9" s="10">
        <v>104.004</v>
      </c>
      <c r="AJ9" s="10">
        <v>103.986</v>
      </c>
      <c r="AK9" s="10">
        <v>103.76</v>
      </c>
      <c r="AL9" s="10">
        <v>103.511</v>
      </c>
    </row>
    <row r="10" spans="1:38" s="11" customFormat="1" ht="14.25" x14ac:dyDescent="0.45">
      <c r="A10" s="8" t="s">
        <v>43</v>
      </c>
      <c r="B10" s="8" t="s">
        <v>45</v>
      </c>
      <c r="C10" s="10">
        <v>99.629000000000005</v>
      </c>
      <c r="D10" s="9">
        <v>100.03</v>
      </c>
      <c r="E10" s="10">
        <v>100.098</v>
      </c>
      <c r="F10" s="10">
        <v>100.24299999999999</v>
      </c>
      <c r="G10" s="10">
        <v>100.836</v>
      </c>
      <c r="H10" s="9">
        <v>100.97</v>
      </c>
      <c r="I10" s="10">
        <v>100.85599999999999</v>
      </c>
      <c r="J10" s="10">
        <v>100.858</v>
      </c>
      <c r="K10" s="10">
        <v>101.78400000000001</v>
      </c>
      <c r="L10" s="10">
        <v>102.349</v>
      </c>
      <c r="M10" s="9">
        <v>102.62</v>
      </c>
      <c r="N10" s="10">
        <v>103.265</v>
      </c>
      <c r="O10" s="10">
        <v>102.20699999999999</v>
      </c>
      <c r="P10" s="10">
        <v>102.693</v>
      </c>
      <c r="Q10" s="9">
        <v>101.47</v>
      </c>
      <c r="R10" s="10">
        <v>102.09699999999999</v>
      </c>
      <c r="S10" s="9">
        <v>102.5</v>
      </c>
      <c r="T10" s="10">
        <v>102.23099999999999</v>
      </c>
      <c r="U10" s="10">
        <v>102.163</v>
      </c>
      <c r="V10" s="10">
        <v>102.34099999999999</v>
      </c>
      <c r="W10" s="10">
        <v>100.47799999999999</v>
      </c>
      <c r="X10" s="10">
        <v>92.465000000000003</v>
      </c>
      <c r="Y10" s="10">
        <v>100.792</v>
      </c>
      <c r="Z10" s="10">
        <v>101.447</v>
      </c>
      <c r="AA10" s="10">
        <v>100.241</v>
      </c>
      <c r="AB10" s="10">
        <v>102.229</v>
      </c>
      <c r="AC10" s="10">
        <v>102.399</v>
      </c>
      <c r="AD10" s="10">
        <v>102.066</v>
      </c>
      <c r="AE10" s="10">
        <v>102.645</v>
      </c>
      <c r="AF10" s="10">
        <v>102.215</v>
      </c>
      <c r="AG10" s="10">
        <v>102.429</v>
      </c>
      <c r="AH10" s="10">
        <v>101.746</v>
      </c>
      <c r="AI10" s="9">
        <v>101.59</v>
      </c>
      <c r="AJ10" s="10">
        <v>101.44799999999999</v>
      </c>
      <c r="AK10" s="10">
        <v>101.45399999999999</v>
      </c>
      <c r="AL10" s="10">
        <v>101.101</v>
      </c>
    </row>
    <row r="11" spans="1:38" s="11" customFormat="1" ht="14.25" x14ac:dyDescent="0.45">
      <c r="A11" s="8" t="s">
        <v>43</v>
      </c>
      <c r="B11" s="8" t="s">
        <v>46</v>
      </c>
      <c r="C11" s="9">
        <v>99.6</v>
      </c>
      <c r="D11" s="10">
        <v>99.778000000000006</v>
      </c>
      <c r="E11" s="10">
        <v>100.087</v>
      </c>
      <c r="F11" s="10">
        <v>100.535</v>
      </c>
      <c r="G11" s="10">
        <v>100.783</v>
      </c>
      <c r="H11" s="10">
        <v>100.726</v>
      </c>
      <c r="I11" s="10">
        <v>100.994</v>
      </c>
      <c r="J11" s="10">
        <v>101.045</v>
      </c>
      <c r="K11" s="10">
        <v>101.084</v>
      </c>
      <c r="L11" s="10">
        <v>101.342</v>
      </c>
      <c r="M11" s="9">
        <v>101.18</v>
      </c>
      <c r="N11" s="10">
        <v>101.301</v>
      </c>
      <c r="O11" s="10">
        <v>101.459</v>
      </c>
      <c r="P11" s="10">
        <v>101.34399999999999</v>
      </c>
      <c r="Q11" s="10">
        <v>101.16200000000001</v>
      </c>
      <c r="R11" s="10">
        <v>101.26900000000001</v>
      </c>
      <c r="S11" s="10">
        <v>100.845</v>
      </c>
      <c r="T11" s="9">
        <v>100.71</v>
      </c>
      <c r="U11" s="10">
        <v>100.753</v>
      </c>
      <c r="V11" s="10">
        <v>100.336</v>
      </c>
      <c r="W11" s="10">
        <v>96.034999999999997</v>
      </c>
      <c r="X11" s="10">
        <v>85.272999999999996</v>
      </c>
      <c r="Y11" s="10">
        <v>96.334000000000003</v>
      </c>
      <c r="Z11" s="10">
        <v>95.247</v>
      </c>
      <c r="AA11" s="10">
        <v>95.057000000000002</v>
      </c>
      <c r="AB11" s="10">
        <v>97.480999999999995</v>
      </c>
      <c r="AC11" s="10">
        <v>97.453000000000003</v>
      </c>
      <c r="AD11" s="10">
        <v>98.272999999999996</v>
      </c>
      <c r="AE11" s="10">
        <v>97.944000000000003</v>
      </c>
      <c r="AF11" s="10">
        <v>101.08199999999999</v>
      </c>
      <c r="AG11" s="10">
        <v>100.551</v>
      </c>
      <c r="AH11" s="10">
        <v>100.41800000000001</v>
      </c>
      <c r="AI11" s="10">
        <v>99.456999999999994</v>
      </c>
      <c r="AJ11" s="10">
        <v>99.96</v>
      </c>
      <c r="AK11" s="10">
        <v>99.058999999999997</v>
      </c>
      <c r="AL11" s="10">
        <v>98.879000000000005</v>
      </c>
    </row>
    <row r="12" spans="1:38" s="11" customFormat="1" ht="14.25" x14ac:dyDescent="0.45">
      <c r="A12" s="8" t="s">
        <v>43</v>
      </c>
      <c r="B12" s="8" t="s">
        <v>47</v>
      </c>
      <c r="C12" s="10">
        <v>99.893000000000001</v>
      </c>
      <c r="D12" s="10">
        <v>99.968999999999994</v>
      </c>
      <c r="E12" s="10">
        <v>100.023</v>
      </c>
      <c r="F12" s="10">
        <v>100.11499999999999</v>
      </c>
      <c r="G12" s="10">
        <v>100.596</v>
      </c>
      <c r="H12" s="10">
        <v>100.033</v>
      </c>
      <c r="I12" s="10">
        <v>100.157</v>
      </c>
      <c r="J12" s="10">
        <v>100.55800000000001</v>
      </c>
      <c r="K12" s="10">
        <v>100.92100000000001</v>
      </c>
      <c r="L12" s="10">
        <v>101.354</v>
      </c>
      <c r="M12" s="9">
        <v>101.97</v>
      </c>
      <c r="N12" s="10">
        <v>102.336</v>
      </c>
      <c r="O12" s="10">
        <v>101.97199999999999</v>
      </c>
      <c r="P12" s="10">
        <v>102.21899999999999</v>
      </c>
      <c r="Q12" s="10">
        <v>102.652</v>
      </c>
      <c r="R12" s="10">
        <v>103.065</v>
      </c>
      <c r="S12" s="10">
        <v>103.358</v>
      </c>
      <c r="T12" s="9">
        <v>103.59099999999999</v>
      </c>
      <c r="U12" s="10">
        <v>103.31100000000001</v>
      </c>
      <c r="V12" s="10">
        <v>102.45</v>
      </c>
      <c r="W12" s="9">
        <v>97.028999999999996</v>
      </c>
      <c r="X12" s="10">
        <v>86.198999999999998</v>
      </c>
      <c r="Y12" s="10">
        <v>99.525999999999996</v>
      </c>
      <c r="Z12" s="10">
        <v>98.132999999999996</v>
      </c>
      <c r="AA12" s="10">
        <v>97.748999999999995</v>
      </c>
      <c r="AB12" s="10">
        <v>97.733999999999995</v>
      </c>
      <c r="AC12" s="9">
        <v>99.451999999999998</v>
      </c>
      <c r="AD12" s="10">
        <v>99.269000000000005</v>
      </c>
      <c r="AE12" s="10">
        <v>98.57</v>
      </c>
      <c r="AF12" s="9">
        <v>98.444999999999993</v>
      </c>
      <c r="AG12" s="10">
        <v>98.581999999999994</v>
      </c>
      <c r="AH12" s="9">
        <v>98.182000000000002</v>
      </c>
      <c r="AI12" s="10">
        <v>97.989000000000004</v>
      </c>
      <c r="AJ12" s="10">
        <v>98.468000000000004</v>
      </c>
      <c r="AK12" s="10">
        <v>98.308000000000007</v>
      </c>
      <c r="AL12" s="9">
        <v>98.224000000000004</v>
      </c>
    </row>
    <row r="13" spans="1:38" s="11" customFormat="1" ht="14.25" x14ac:dyDescent="0.45">
      <c r="A13" s="8" t="s">
        <v>43</v>
      </c>
      <c r="B13" s="8" t="s">
        <v>48</v>
      </c>
      <c r="C13" s="10">
        <v>99.888000000000005</v>
      </c>
      <c r="D13" s="10">
        <v>100.33199999999999</v>
      </c>
      <c r="E13" s="10">
        <v>99.774000000000001</v>
      </c>
      <c r="F13" s="10">
        <v>100.006</v>
      </c>
      <c r="G13" s="10">
        <v>100.048</v>
      </c>
      <c r="H13" s="10">
        <v>99.649000000000001</v>
      </c>
      <c r="I13" s="10">
        <v>100.31399999999999</v>
      </c>
      <c r="J13" s="9">
        <v>100.27</v>
      </c>
      <c r="K13" s="10">
        <v>100.246</v>
      </c>
      <c r="L13" s="10">
        <v>100.627</v>
      </c>
      <c r="M13" s="10">
        <v>100.517</v>
      </c>
      <c r="N13" s="10">
        <v>101.188</v>
      </c>
      <c r="O13" s="10">
        <v>100.733</v>
      </c>
      <c r="P13" s="9">
        <v>100.09</v>
      </c>
      <c r="Q13" s="10">
        <v>100.34699999999999</v>
      </c>
      <c r="R13" s="10">
        <v>100.82299999999999</v>
      </c>
      <c r="S13" s="10">
        <v>100.575</v>
      </c>
      <c r="T13" s="10">
        <v>100.423</v>
      </c>
      <c r="U13" s="10">
        <v>100.533</v>
      </c>
      <c r="V13" s="10">
        <v>100.291</v>
      </c>
      <c r="W13" s="9">
        <v>94.406000000000006</v>
      </c>
      <c r="X13" s="10">
        <v>85.837999999999994</v>
      </c>
      <c r="Y13" s="10">
        <v>97.088999999999999</v>
      </c>
      <c r="Z13" s="10">
        <v>96.045000000000002</v>
      </c>
      <c r="AA13" s="10">
        <v>97.834000000000003</v>
      </c>
      <c r="AB13" s="10">
        <v>99.539000000000001</v>
      </c>
      <c r="AC13" s="10">
        <v>101.45099999999999</v>
      </c>
      <c r="AD13" s="9">
        <v>101.973</v>
      </c>
      <c r="AE13" s="10">
        <v>102.134</v>
      </c>
      <c r="AF13" s="10">
        <v>102.524</v>
      </c>
      <c r="AG13" s="10">
        <v>103.04600000000001</v>
      </c>
      <c r="AH13" s="10">
        <v>102.40600000000001</v>
      </c>
      <c r="AI13" s="10">
        <v>101.935</v>
      </c>
      <c r="AJ13" s="10">
        <v>101.657</v>
      </c>
      <c r="AK13" s="10">
        <v>101.821</v>
      </c>
      <c r="AL13" s="10">
        <v>101.458</v>
      </c>
    </row>
    <row r="14" spans="1:38" s="11" customFormat="1" ht="14.25" x14ac:dyDescent="0.45">
      <c r="A14" s="8" t="s">
        <v>43</v>
      </c>
      <c r="B14" s="8" t="s">
        <v>49</v>
      </c>
      <c r="C14" s="9">
        <v>100.17</v>
      </c>
      <c r="D14" s="10">
        <v>99.635000000000005</v>
      </c>
      <c r="E14" s="10">
        <v>100.072</v>
      </c>
      <c r="F14" s="10">
        <v>100.122</v>
      </c>
      <c r="G14" s="10">
        <v>100.455</v>
      </c>
      <c r="H14" s="10">
        <v>100.173</v>
      </c>
      <c r="I14" s="10">
        <v>100.261</v>
      </c>
      <c r="J14" s="10">
        <v>100.687</v>
      </c>
      <c r="K14" s="9">
        <v>100.86</v>
      </c>
      <c r="L14" s="10">
        <v>100.366</v>
      </c>
      <c r="M14" s="10">
        <v>100.536</v>
      </c>
      <c r="N14" s="10">
        <v>100.679</v>
      </c>
      <c r="O14" s="9">
        <v>100.53</v>
      </c>
      <c r="P14" s="10">
        <v>101.21299999999999</v>
      </c>
      <c r="Q14" s="10">
        <v>101.295</v>
      </c>
      <c r="R14" s="9">
        <v>101.48</v>
      </c>
      <c r="S14" s="10">
        <v>102.059</v>
      </c>
      <c r="T14" s="10">
        <v>102.836</v>
      </c>
      <c r="U14" s="10">
        <v>103.078</v>
      </c>
      <c r="V14" s="9">
        <v>104.15</v>
      </c>
      <c r="W14" s="9">
        <v>99.95</v>
      </c>
      <c r="X14" s="10">
        <v>87.734999999999999</v>
      </c>
      <c r="Y14" s="10">
        <v>99.248999999999995</v>
      </c>
      <c r="Z14" s="10">
        <v>97.605999999999995</v>
      </c>
      <c r="AA14" s="10">
        <v>96.635000000000005</v>
      </c>
      <c r="AB14" s="9">
        <v>98.84</v>
      </c>
      <c r="AC14" s="10">
        <v>100.932</v>
      </c>
      <c r="AD14" s="10">
        <v>102.515</v>
      </c>
      <c r="AE14" s="10">
        <v>104.19799999999999</v>
      </c>
      <c r="AF14" s="10">
        <v>104.794</v>
      </c>
      <c r="AG14" s="10">
        <v>105.001</v>
      </c>
      <c r="AH14" s="10">
        <v>105.83199999999999</v>
      </c>
      <c r="AI14" s="10">
        <v>106.78</v>
      </c>
      <c r="AJ14" s="10">
        <v>106.223</v>
      </c>
      <c r="AK14" s="10">
        <v>105.90900000000001</v>
      </c>
      <c r="AL14" s="10">
        <v>106.73099999999999</v>
      </c>
    </row>
    <row r="15" spans="1:38" s="11" customFormat="1" ht="14.25" x14ac:dyDescent="0.45">
      <c r="A15" s="8" t="s">
        <v>50</v>
      </c>
      <c r="B15" s="8" t="s">
        <v>44</v>
      </c>
      <c r="C15" s="10">
        <v>99.92</v>
      </c>
      <c r="D15" s="10">
        <v>99.86</v>
      </c>
      <c r="E15" s="10">
        <v>99.933999999999997</v>
      </c>
      <c r="F15" s="10">
        <v>100.285</v>
      </c>
      <c r="G15" s="10">
        <v>100.114</v>
      </c>
      <c r="H15" s="10">
        <v>99.99</v>
      </c>
      <c r="I15" s="10">
        <v>100.596</v>
      </c>
      <c r="J15" s="9">
        <v>101.1</v>
      </c>
      <c r="K15" s="10">
        <v>101.294</v>
      </c>
      <c r="L15" s="10">
        <v>101.84399999999999</v>
      </c>
      <c r="M15" s="10">
        <v>102.357</v>
      </c>
      <c r="N15" s="10">
        <v>102.825</v>
      </c>
      <c r="O15" s="10">
        <v>103.026</v>
      </c>
      <c r="P15" s="10">
        <v>102.77500000000001</v>
      </c>
      <c r="Q15" s="10">
        <v>102.637</v>
      </c>
      <c r="R15" s="10">
        <v>103.303</v>
      </c>
      <c r="S15" s="10">
        <v>103.358</v>
      </c>
      <c r="T15" s="10">
        <v>104.06</v>
      </c>
      <c r="U15" s="10">
        <v>104.15</v>
      </c>
      <c r="V15" s="10">
        <v>104.413</v>
      </c>
      <c r="W15" s="10">
        <v>104.822</v>
      </c>
      <c r="X15" s="9">
        <v>105.658</v>
      </c>
      <c r="Y15" s="10">
        <v>105.273</v>
      </c>
      <c r="Z15" s="10">
        <v>105.91</v>
      </c>
      <c r="AA15" s="9">
        <v>105.95399999999999</v>
      </c>
      <c r="AB15" s="10">
        <v>105.05800000000001</v>
      </c>
      <c r="AC15" s="10">
        <v>106.246</v>
      </c>
      <c r="AD15" s="10">
        <v>106.327</v>
      </c>
      <c r="AE15" s="10">
        <v>106.17100000000001</v>
      </c>
      <c r="AF15" s="10">
        <v>106.33499999999999</v>
      </c>
      <c r="AG15" s="10">
        <v>106.825</v>
      </c>
      <c r="AH15" s="10">
        <v>106.27</v>
      </c>
      <c r="AI15" s="10">
        <v>105.521</v>
      </c>
      <c r="AJ15" s="9">
        <v>105.70399999999999</v>
      </c>
      <c r="AK15" s="10">
        <v>105.75</v>
      </c>
      <c r="AL15" s="12">
        <v>105.497</v>
      </c>
    </row>
    <row r="16" spans="1:38" s="11" customFormat="1" ht="14.25" x14ac:dyDescent="0.45">
      <c r="A16" s="8" t="s">
        <v>50</v>
      </c>
      <c r="B16" s="8" t="s">
        <v>45</v>
      </c>
      <c r="C16" s="10">
        <v>99.347999999999999</v>
      </c>
      <c r="D16" s="10">
        <v>99.662000000000006</v>
      </c>
      <c r="E16" s="10">
        <v>100.316</v>
      </c>
      <c r="F16" s="10">
        <v>100.67400000000001</v>
      </c>
      <c r="G16" s="9">
        <v>101.05</v>
      </c>
      <c r="H16" s="10">
        <v>101.316</v>
      </c>
      <c r="I16" s="10">
        <v>101.122</v>
      </c>
      <c r="J16" s="10">
        <v>101.553</v>
      </c>
      <c r="K16" s="10">
        <v>102.508</v>
      </c>
      <c r="L16" s="10">
        <v>102.81399999999999</v>
      </c>
      <c r="M16" s="10">
        <v>102.955</v>
      </c>
      <c r="N16" s="10">
        <v>103.663</v>
      </c>
      <c r="O16" s="10">
        <v>103.83799999999999</v>
      </c>
      <c r="P16" s="10">
        <v>103.47199999999999</v>
      </c>
      <c r="Q16" s="9">
        <v>102.62</v>
      </c>
      <c r="R16" s="10">
        <v>102.881</v>
      </c>
      <c r="S16" s="10">
        <v>103.76600000000001</v>
      </c>
      <c r="T16" s="10">
        <v>104.277</v>
      </c>
      <c r="U16" s="10">
        <v>103.416</v>
      </c>
      <c r="V16" s="10">
        <v>104.467</v>
      </c>
      <c r="W16" s="10">
        <v>104.423</v>
      </c>
      <c r="X16" s="10">
        <v>101.19499999999999</v>
      </c>
      <c r="Y16" s="10">
        <v>108.47499999999999</v>
      </c>
      <c r="Z16" s="10">
        <v>107.187</v>
      </c>
      <c r="AA16" s="10">
        <v>105.04900000000001</v>
      </c>
      <c r="AB16" s="10">
        <v>104.96899999999999</v>
      </c>
      <c r="AC16" s="10">
        <v>107.64100000000001</v>
      </c>
      <c r="AD16" s="10">
        <v>106.375</v>
      </c>
      <c r="AE16" s="10">
        <v>106.48399999999999</v>
      </c>
      <c r="AF16" s="10">
        <v>106.35299999999999</v>
      </c>
      <c r="AG16" s="10">
        <v>106.03700000000001</v>
      </c>
      <c r="AH16" s="10">
        <v>106.753</v>
      </c>
      <c r="AI16" s="10">
        <v>105.753</v>
      </c>
      <c r="AJ16" s="10">
        <v>105.029</v>
      </c>
      <c r="AK16" s="10">
        <v>105.30200000000001</v>
      </c>
      <c r="AL16" s="10">
        <v>105.974</v>
      </c>
    </row>
    <row r="17" spans="1:38" s="11" customFormat="1" ht="14.25" x14ac:dyDescent="0.45">
      <c r="A17" s="8" t="s">
        <v>50</v>
      </c>
      <c r="B17" s="8" t="s">
        <v>46</v>
      </c>
      <c r="C17" s="10">
        <v>100.096</v>
      </c>
      <c r="D17" s="10">
        <v>99.852000000000004</v>
      </c>
      <c r="E17" s="10">
        <v>99.998999999999995</v>
      </c>
      <c r="F17" s="10">
        <v>100.053</v>
      </c>
      <c r="G17" s="10">
        <v>100.04900000000001</v>
      </c>
      <c r="H17" s="10">
        <v>100.30500000000001</v>
      </c>
      <c r="I17" s="10">
        <v>100.539</v>
      </c>
      <c r="J17" s="10">
        <v>100.931</v>
      </c>
      <c r="K17" s="10">
        <v>100.84099999999999</v>
      </c>
      <c r="L17" s="10">
        <v>101.499</v>
      </c>
      <c r="M17" s="10">
        <v>101.384</v>
      </c>
      <c r="N17" s="9">
        <v>101.61</v>
      </c>
      <c r="O17" s="10">
        <v>101.414</v>
      </c>
      <c r="P17" s="10">
        <v>100.858</v>
      </c>
      <c r="Q17" s="10">
        <v>100.59399999999999</v>
      </c>
      <c r="R17" s="10">
        <v>101.553</v>
      </c>
      <c r="S17" s="10">
        <v>100.86199999999999</v>
      </c>
      <c r="T17" s="10">
        <v>101.733</v>
      </c>
      <c r="U17" s="10">
        <v>101.94499999999999</v>
      </c>
      <c r="V17" s="9">
        <v>102.12</v>
      </c>
      <c r="W17" s="10">
        <v>101.833</v>
      </c>
      <c r="X17" s="10">
        <v>107.258</v>
      </c>
      <c r="Y17" s="10">
        <v>99.349000000000004</v>
      </c>
      <c r="Z17" s="10">
        <v>98.694999999999993</v>
      </c>
      <c r="AA17" s="10">
        <v>101.351</v>
      </c>
      <c r="AB17" s="10">
        <v>98.138000000000005</v>
      </c>
      <c r="AC17" s="10">
        <v>100.986</v>
      </c>
      <c r="AD17" s="10">
        <v>102.423</v>
      </c>
      <c r="AE17" s="10">
        <v>101.611</v>
      </c>
      <c r="AF17" s="10">
        <v>101.788</v>
      </c>
      <c r="AG17" s="10">
        <v>103.009</v>
      </c>
      <c r="AH17" s="10">
        <v>103.73699999999999</v>
      </c>
      <c r="AI17" s="10">
        <v>103.77200000000001</v>
      </c>
      <c r="AJ17" s="10">
        <v>102.649</v>
      </c>
      <c r="AK17" s="10">
        <v>103.074</v>
      </c>
      <c r="AL17" s="10">
        <v>102.931</v>
      </c>
    </row>
    <row r="18" spans="1:38" s="11" customFormat="1" ht="14.25" x14ac:dyDescent="0.45">
      <c r="A18" s="8" t="s">
        <v>50</v>
      </c>
      <c r="B18" s="8" t="s">
        <v>47</v>
      </c>
      <c r="C18" s="10">
        <v>99.784000000000006</v>
      </c>
      <c r="D18" s="10">
        <v>100.001</v>
      </c>
      <c r="E18" s="9">
        <v>100.05</v>
      </c>
      <c r="F18" s="10">
        <v>100.16500000000001</v>
      </c>
      <c r="G18" s="10">
        <v>100.861</v>
      </c>
      <c r="H18" s="10">
        <v>100.32299999999999</v>
      </c>
      <c r="I18" s="10">
        <v>100.57299999999999</v>
      </c>
      <c r="J18" s="10">
        <v>101.057</v>
      </c>
      <c r="K18" s="10">
        <v>101.164</v>
      </c>
      <c r="L18" s="10">
        <v>101.824</v>
      </c>
      <c r="M18" s="9">
        <v>102.64</v>
      </c>
      <c r="N18" s="10">
        <v>102.874</v>
      </c>
      <c r="O18" s="10">
        <v>102.602</v>
      </c>
      <c r="P18" s="10">
        <v>102.822</v>
      </c>
      <c r="Q18" s="10">
        <v>102.92100000000001</v>
      </c>
      <c r="R18" s="10">
        <v>103.14700000000001</v>
      </c>
      <c r="S18" s="10">
        <v>103.099</v>
      </c>
      <c r="T18" s="9">
        <v>103.28100000000001</v>
      </c>
      <c r="U18" s="10">
        <v>103.09399999999999</v>
      </c>
      <c r="V18" s="10">
        <v>102.63800000000001</v>
      </c>
      <c r="W18" s="10">
        <v>100.81</v>
      </c>
      <c r="X18" s="10">
        <v>106.90300000000001</v>
      </c>
      <c r="Y18" s="10">
        <v>103.361</v>
      </c>
      <c r="Z18" s="10">
        <v>105.101</v>
      </c>
      <c r="AA18" s="10">
        <v>104.202</v>
      </c>
      <c r="AB18" s="10">
        <v>103.169</v>
      </c>
      <c r="AC18" s="10">
        <v>100.93600000000001</v>
      </c>
      <c r="AD18" s="10">
        <v>100.44</v>
      </c>
      <c r="AE18" s="10">
        <v>100.676</v>
      </c>
      <c r="AF18" s="10">
        <v>99.698999999999998</v>
      </c>
      <c r="AG18" s="10">
        <v>99.841999999999999</v>
      </c>
      <c r="AH18" s="10">
        <v>99.158000000000001</v>
      </c>
      <c r="AI18" s="10">
        <v>98.725999999999999</v>
      </c>
      <c r="AJ18" s="10">
        <v>99.01</v>
      </c>
      <c r="AK18" s="10">
        <v>98.832999999999998</v>
      </c>
      <c r="AL18" s="10">
        <v>98.662999999999997</v>
      </c>
    </row>
    <row r="19" spans="1:38" s="11" customFormat="1" ht="14.25" x14ac:dyDescent="0.45">
      <c r="A19" s="8" t="s">
        <v>50</v>
      </c>
      <c r="B19" s="8" t="s">
        <v>48</v>
      </c>
      <c r="C19" s="10">
        <v>99.852000000000004</v>
      </c>
      <c r="D19" s="10">
        <v>99.953999999999994</v>
      </c>
      <c r="E19" s="10">
        <v>99.995000000000005</v>
      </c>
      <c r="F19" s="10">
        <v>100.199</v>
      </c>
      <c r="G19" s="9">
        <v>99.06</v>
      </c>
      <c r="H19" s="10">
        <v>99.388000000000005</v>
      </c>
      <c r="I19" s="10">
        <v>100.126</v>
      </c>
      <c r="J19" s="10">
        <v>99.846999999999994</v>
      </c>
      <c r="K19" s="10">
        <v>100.128</v>
      </c>
      <c r="L19" s="9">
        <v>99.87</v>
      </c>
      <c r="M19" s="10">
        <v>100.22799999999999</v>
      </c>
      <c r="N19" s="10">
        <v>99.563000000000002</v>
      </c>
      <c r="O19" s="10">
        <v>100.88200000000001</v>
      </c>
      <c r="P19" s="10">
        <v>99.819000000000003</v>
      </c>
      <c r="Q19" s="10">
        <v>99.971000000000004</v>
      </c>
      <c r="R19" s="10">
        <v>100.459</v>
      </c>
      <c r="S19" s="10">
        <v>99.667000000000002</v>
      </c>
      <c r="T19" s="10">
        <v>101.07899999999999</v>
      </c>
      <c r="U19" s="10">
        <v>101.13500000000001</v>
      </c>
      <c r="V19" s="10">
        <v>101.202</v>
      </c>
      <c r="W19" s="10">
        <v>103.67100000000001</v>
      </c>
      <c r="X19" s="10">
        <v>107.765</v>
      </c>
      <c r="Y19" s="10">
        <v>102.726</v>
      </c>
      <c r="Z19" s="10">
        <v>102.774</v>
      </c>
      <c r="AA19" s="10">
        <v>102.64100000000001</v>
      </c>
      <c r="AB19" s="10">
        <v>102.01</v>
      </c>
      <c r="AC19" s="10">
        <v>102.065</v>
      </c>
      <c r="AD19" s="10">
        <v>102.65</v>
      </c>
      <c r="AE19" s="10">
        <v>101.678</v>
      </c>
      <c r="AF19" s="9">
        <v>101.979</v>
      </c>
      <c r="AG19" s="10">
        <v>102.25</v>
      </c>
      <c r="AH19" s="10">
        <v>101.276</v>
      </c>
      <c r="AI19" s="10">
        <v>100.396</v>
      </c>
      <c r="AJ19" s="10">
        <v>100.532</v>
      </c>
      <c r="AK19" s="10">
        <v>100.22499999999999</v>
      </c>
      <c r="AL19" s="12">
        <v>99.546999999999997</v>
      </c>
    </row>
    <row r="20" spans="1:38" s="11" customFormat="1" ht="14.25" x14ac:dyDescent="0.45">
      <c r="A20" s="8" t="s">
        <v>50</v>
      </c>
      <c r="B20" s="8" t="s">
        <v>49</v>
      </c>
      <c r="C20" s="10">
        <v>100.898</v>
      </c>
      <c r="D20" s="10">
        <v>100.068</v>
      </c>
      <c r="E20" s="10">
        <v>99.867000000000004</v>
      </c>
      <c r="F20" s="10">
        <v>99.167000000000002</v>
      </c>
      <c r="G20" s="10">
        <v>99.117999999999995</v>
      </c>
      <c r="H20" s="10">
        <v>99.075999999999993</v>
      </c>
      <c r="I20" s="10">
        <v>101.14100000000001</v>
      </c>
      <c r="J20" s="10">
        <v>100.899</v>
      </c>
      <c r="K20" s="10">
        <v>99.733000000000004</v>
      </c>
      <c r="L20" s="10">
        <v>101.501</v>
      </c>
      <c r="M20" s="10">
        <v>100.55200000000001</v>
      </c>
      <c r="N20" s="9">
        <v>101.71</v>
      </c>
      <c r="O20" s="10">
        <v>101.396</v>
      </c>
      <c r="P20" s="10">
        <v>100.78700000000001</v>
      </c>
      <c r="Q20" s="10">
        <v>99.988</v>
      </c>
      <c r="R20" s="10">
        <v>100.95699999999999</v>
      </c>
      <c r="S20" s="10">
        <v>101.69799999999999</v>
      </c>
      <c r="T20" s="10">
        <v>102.85299999999999</v>
      </c>
      <c r="U20" s="10">
        <v>102.352</v>
      </c>
      <c r="V20" s="10">
        <v>102.318</v>
      </c>
      <c r="W20" s="10">
        <v>103.012</v>
      </c>
      <c r="X20" s="10">
        <v>107.569</v>
      </c>
      <c r="Y20" s="10">
        <v>100.95399999999999</v>
      </c>
      <c r="Z20" s="10">
        <v>99.932000000000002</v>
      </c>
      <c r="AA20" s="10">
        <v>106.16500000000001</v>
      </c>
      <c r="AB20" s="10">
        <v>102.155</v>
      </c>
      <c r="AC20" s="10">
        <v>105.56699999999999</v>
      </c>
      <c r="AD20" s="10">
        <v>109.23399999999999</v>
      </c>
      <c r="AE20" s="10">
        <v>108.07599999999999</v>
      </c>
      <c r="AF20" s="10">
        <v>110.14100000000001</v>
      </c>
      <c r="AG20" s="10">
        <v>109.095</v>
      </c>
      <c r="AH20" s="10">
        <v>108.679</v>
      </c>
      <c r="AI20" s="10">
        <v>109.139</v>
      </c>
      <c r="AJ20" s="10">
        <v>110.02200000000001</v>
      </c>
      <c r="AK20" s="9">
        <v>109.48699999999999</v>
      </c>
      <c r="AL20" s="12">
        <v>111.935</v>
      </c>
    </row>
    <row r="21" spans="1:38" s="15" customFormat="1" ht="11.45" customHeight="1" x14ac:dyDescent="0.45">
      <c r="A21" s="13" t="s">
        <v>43</v>
      </c>
      <c r="B21" s="14" t="s">
        <v>51</v>
      </c>
      <c r="C21" s="15">
        <v>99.788020000000003</v>
      </c>
      <c r="D21" s="15">
        <v>99.995159999999998</v>
      </c>
      <c r="E21" s="15">
        <v>100.2397</v>
      </c>
      <c r="F21" s="15">
        <v>99.977130000000002</v>
      </c>
      <c r="G21" s="15">
        <v>99.674220000000005</v>
      </c>
      <c r="H21" s="15">
        <v>99.857789999999994</v>
      </c>
      <c r="I21" s="15">
        <v>100.1982</v>
      </c>
      <c r="J21" s="15">
        <v>100.5746</v>
      </c>
      <c r="K21" s="15">
        <v>100.66840000000001</v>
      </c>
      <c r="L21" s="15">
        <v>100.8036</v>
      </c>
      <c r="M21" s="15">
        <v>101.2206</v>
      </c>
      <c r="N21" s="15">
        <v>102.3703</v>
      </c>
      <c r="O21" s="15">
        <v>102.42189999999999</v>
      </c>
      <c r="P21" s="15">
        <v>102.54859999999999</v>
      </c>
      <c r="Q21" s="15">
        <v>102.9811</v>
      </c>
      <c r="R21" s="15">
        <v>102.6301</v>
      </c>
      <c r="S21" s="15">
        <v>103.16070000000001</v>
      </c>
      <c r="T21" s="15">
        <v>103.878</v>
      </c>
      <c r="U21" s="15">
        <v>104.38460000000001</v>
      </c>
      <c r="V21" s="15">
        <v>104.5415</v>
      </c>
      <c r="W21" s="15">
        <v>103.876</v>
      </c>
      <c r="X21" s="15">
        <v>109.562</v>
      </c>
      <c r="Y21" s="15">
        <v>111.0505</v>
      </c>
      <c r="Z21" s="15">
        <v>109.4242</v>
      </c>
      <c r="AA21" s="15">
        <v>110.6427</v>
      </c>
      <c r="AB21" s="15">
        <v>111.40940000000001</v>
      </c>
      <c r="AC21" s="15">
        <v>110.93680000000001</v>
      </c>
      <c r="AD21" s="15">
        <v>111.3263</v>
      </c>
      <c r="AE21" s="15">
        <v>109.2079</v>
      </c>
      <c r="AF21" s="15">
        <v>108.7076</v>
      </c>
      <c r="AG21" s="15">
        <v>109.0521</v>
      </c>
      <c r="AH21" s="15">
        <v>109.6114</v>
      </c>
      <c r="AI21" s="15">
        <v>109.1305</v>
      </c>
      <c r="AJ21" s="15">
        <v>109.371</v>
      </c>
      <c r="AK21" s="15">
        <v>110.3143</v>
      </c>
    </row>
    <row r="22" spans="1:38" ht="11.45" customHeight="1" x14ac:dyDescent="0.45">
      <c r="A22" s="7"/>
    </row>
  </sheetData>
  <mergeCells count="1">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91EA6-FB5F-4333-A74A-59F5C1E4D58B}">
  <dimension ref="A1:L32"/>
  <sheetViews>
    <sheetView zoomScale="80" workbookViewId="0">
      <pane xSplit="1" ySplit="5" topLeftCell="B6" activePane="bottomRight" state="frozen"/>
      <selection pane="topRight" activeCell="B1" sqref="B1"/>
      <selection pane="bottomLeft" activeCell="A3" sqref="A3"/>
      <selection pane="bottomRight" activeCell="P25" sqref="P25"/>
    </sheetView>
  </sheetViews>
  <sheetFormatPr defaultColWidth="10.6640625" defaultRowHeight="14.25" x14ac:dyDescent="0.45"/>
  <sheetData>
    <row r="1" spans="1:12" s="1" customFormat="1" x14ac:dyDescent="0.45">
      <c r="A1" s="1" t="s">
        <v>374</v>
      </c>
    </row>
    <row r="2" spans="1:12" s="1" customFormat="1" x14ac:dyDescent="0.45">
      <c r="A2" s="1" t="s">
        <v>375</v>
      </c>
    </row>
    <row r="3" spans="1:12" s="1" customFormat="1" x14ac:dyDescent="0.45">
      <c r="A3" s="1" t="s">
        <v>376</v>
      </c>
    </row>
    <row r="4" spans="1:12" x14ac:dyDescent="0.45">
      <c r="A4" s="1"/>
    </row>
    <row r="5" spans="1:12" x14ac:dyDescent="0.45">
      <c r="A5" s="1"/>
      <c r="B5" t="s">
        <v>370</v>
      </c>
      <c r="C5" t="s">
        <v>371</v>
      </c>
      <c r="D5" t="s">
        <v>372</v>
      </c>
      <c r="E5" t="s">
        <v>373</v>
      </c>
      <c r="G5" t="s">
        <v>377</v>
      </c>
      <c r="I5" t="s">
        <v>378</v>
      </c>
      <c r="J5" t="s">
        <v>379</v>
      </c>
      <c r="K5" t="s">
        <v>380</v>
      </c>
      <c r="L5" t="s">
        <v>381</v>
      </c>
    </row>
    <row r="6" spans="1:12" x14ac:dyDescent="0.45">
      <c r="A6" s="27" t="s">
        <v>340</v>
      </c>
      <c r="B6">
        <v>7.6219999999999999</v>
      </c>
      <c r="C6">
        <v>19.026000000000003</v>
      </c>
      <c r="D6">
        <v>47.37</v>
      </c>
      <c r="E6">
        <f t="shared" ref="E6:E31" si="0">C6+D6</f>
        <v>66.396000000000001</v>
      </c>
      <c r="G6">
        <v>100.85001024223375</v>
      </c>
      <c r="I6">
        <v>100</v>
      </c>
      <c r="J6">
        <v>100</v>
      </c>
      <c r="K6">
        <v>100</v>
      </c>
      <c r="L6">
        <v>100</v>
      </c>
    </row>
    <row r="7" spans="1:12" x14ac:dyDescent="0.45">
      <c r="A7" s="27" t="s">
        <v>341</v>
      </c>
      <c r="B7">
        <v>7.64</v>
      </c>
      <c r="C7">
        <v>19.100999999999999</v>
      </c>
      <c r="D7">
        <v>47.56</v>
      </c>
      <c r="E7">
        <f t="shared" si="0"/>
        <v>66.661000000000001</v>
      </c>
      <c r="G7">
        <v>100.95388921660026</v>
      </c>
      <c r="I7">
        <f>I6*(B7/B6)/($G7/$G6)</f>
        <v>100.1330180408126</v>
      </c>
      <c r="J7">
        <f t="shared" ref="J7:L7" si="1">J6*(C7/C6)/($G7/$G6)</f>
        <v>100.29089434827273</v>
      </c>
      <c r="K7">
        <f t="shared" si="1"/>
        <v>100.29778757513378</v>
      </c>
      <c r="L7">
        <f t="shared" si="1"/>
        <v>100.29581229749267</v>
      </c>
    </row>
    <row r="8" spans="1:12" x14ac:dyDescent="0.45">
      <c r="A8" s="27" t="s">
        <v>342</v>
      </c>
      <c r="B8">
        <v>7.7080000000000002</v>
      </c>
      <c r="C8">
        <v>19.256999999999998</v>
      </c>
      <c r="D8">
        <v>47.832999999999998</v>
      </c>
      <c r="E8">
        <f t="shared" si="0"/>
        <v>67.09</v>
      </c>
      <c r="G8">
        <v>101.48505704102119</v>
      </c>
      <c r="I8">
        <f t="shared" ref="I8:I32" si="2">I7*(B8/B7)/($G8/$G7)</f>
        <v>100.49549832148367</v>
      </c>
      <c r="J8">
        <f t="shared" ref="J8:J32" si="3">J7*(C8/C7)/($G8/$G7)</f>
        <v>100.58077658560947</v>
      </c>
      <c r="K8">
        <f t="shared" ref="K8:K32" si="4">K7*(D8/D7)/($G8/$G7)</f>
        <v>100.345541675237</v>
      </c>
      <c r="L8">
        <f t="shared" ref="L8:L32" si="5">L7*(E8/E7)/($G8/$G7)</f>
        <v>100.41294904020999</v>
      </c>
    </row>
    <row r="9" spans="1:12" x14ac:dyDescent="0.45">
      <c r="A9" s="27" t="s">
        <v>343</v>
      </c>
      <c r="B9">
        <v>9.827</v>
      </c>
      <c r="C9">
        <v>21.506000000000004</v>
      </c>
      <c r="D9">
        <v>48.131</v>
      </c>
      <c r="E9">
        <f t="shared" si="0"/>
        <v>69.637</v>
      </c>
      <c r="G9">
        <v>102.11697815318217</v>
      </c>
      <c r="I9">
        <f t="shared" si="2"/>
        <v>127.32978436572056</v>
      </c>
      <c r="J9">
        <f t="shared" si="3"/>
        <v>111.63236895946429</v>
      </c>
      <c r="K9">
        <f t="shared" si="4"/>
        <v>100.345867584917</v>
      </c>
      <c r="L9">
        <f t="shared" si="5"/>
        <v>103.5800530050046</v>
      </c>
    </row>
    <row r="10" spans="1:12" x14ac:dyDescent="0.45">
      <c r="A10" s="27" t="s">
        <v>344</v>
      </c>
      <c r="B10">
        <v>9.9559999999999995</v>
      </c>
      <c r="C10">
        <v>21.63</v>
      </c>
      <c r="D10">
        <v>48.37</v>
      </c>
      <c r="E10">
        <f t="shared" si="0"/>
        <v>70</v>
      </c>
      <c r="G10">
        <v>102.73200064381807</v>
      </c>
      <c r="I10">
        <f t="shared" si="2"/>
        <v>128.22896720315893</v>
      </c>
      <c r="J10">
        <f t="shared" si="3"/>
        <v>111.60386314165899</v>
      </c>
      <c r="K10">
        <f t="shared" si="4"/>
        <v>100.24042596512098</v>
      </c>
      <c r="L10">
        <f t="shared" si="5"/>
        <v>103.49665760137637</v>
      </c>
    </row>
    <row r="11" spans="1:12" x14ac:dyDescent="0.45">
      <c r="A11" s="27" t="s">
        <v>345</v>
      </c>
      <c r="B11">
        <v>10.093</v>
      </c>
      <c r="C11">
        <v>21.63</v>
      </c>
      <c r="D11">
        <v>48.704999999999998</v>
      </c>
      <c r="E11">
        <f t="shared" si="0"/>
        <v>70.334999999999994</v>
      </c>
      <c r="G11">
        <v>103.0220190865487</v>
      </c>
      <c r="I11">
        <f t="shared" si="2"/>
        <v>129.62752178570088</v>
      </c>
      <c r="J11">
        <f t="shared" si="3"/>
        <v>111.28968585336614</v>
      </c>
      <c r="K11">
        <f t="shared" si="4"/>
        <v>100.65052682633325</v>
      </c>
      <c r="L11">
        <f t="shared" si="5"/>
        <v>103.69921409135415</v>
      </c>
    </row>
    <row r="12" spans="1:12" x14ac:dyDescent="0.45">
      <c r="A12" s="27" t="s">
        <v>346</v>
      </c>
      <c r="B12">
        <v>10.24</v>
      </c>
      <c r="C12">
        <v>21.565000000000001</v>
      </c>
      <c r="D12">
        <v>49.174999999999997</v>
      </c>
      <c r="E12">
        <f t="shared" si="0"/>
        <v>70.739999999999995</v>
      </c>
      <c r="G12">
        <v>103.10900948316132</v>
      </c>
      <c r="I12">
        <f t="shared" si="2"/>
        <v>131.40453206178054</v>
      </c>
      <c r="J12">
        <f t="shared" si="3"/>
        <v>110.86164076194009</v>
      </c>
      <c r="K12">
        <f t="shared" si="4"/>
        <v>101.53606201936769</v>
      </c>
      <c r="L12">
        <f t="shared" si="5"/>
        <v>104.20833837872944</v>
      </c>
    </row>
    <row r="13" spans="1:12" x14ac:dyDescent="0.45">
      <c r="A13" s="27" t="s">
        <v>347</v>
      </c>
      <c r="B13">
        <v>10.395</v>
      </c>
      <c r="C13">
        <v>21.407</v>
      </c>
      <c r="D13">
        <v>49.762</v>
      </c>
      <c r="E13">
        <f t="shared" si="0"/>
        <v>71.168999999999997</v>
      </c>
      <c r="G13">
        <v>103.07583561306787</v>
      </c>
      <c r="I13">
        <f t="shared" si="2"/>
        <v>133.43649681763884</v>
      </c>
      <c r="J13">
        <f t="shared" si="3"/>
        <v>110.08481048198658</v>
      </c>
      <c r="K13">
        <f t="shared" si="4"/>
        <v>102.78116230361775</v>
      </c>
      <c r="L13">
        <f t="shared" si="5"/>
        <v>104.87404757142973</v>
      </c>
    </row>
    <row r="14" spans="1:12" x14ac:dyDescent="0.45">
      <c r="A14" s="27" t="s">
        <v>348</v>
      </c>
      <c r="B14">
        <v>10.512</v>
      </c>
      <c r="C14">
        <v>21.194000000000003</v>
      </c>
      <c r="D14">
        <v>50.148000000000003</v>
      </c>
      <c r="E14">
        <f t="shared" si="0"/>
        <v>71.342000000000013</v>
      </c>
      <c r="G14">
        <v>103.46583457563804</v>
      </c>
      <c r="I14">
        <f t="shared" si="2"/>
        <v>134.42974946036756</v>
      </c>
      <c r="J14">
        <f t="shared" si="3"/>
        <v>108.57864535858849</v>
      </c>
      <c r="K14">
        <f t="shared" si="4"/>
        <v>103.18800449456343</v>
      </c>
      <c r="L14">
        <f t="shared" si="5"/>
        <v>104.7327109991562</v>
      </c>
    </row>
    <row r="15" spans="1:12" x14ac:dyDescent="0.45">
      <c r="A15" s="27" t="s">
        <v>349</v>
      </c>
      <c r="B15">
        <v>10.590999999999999</v>
      </c>
      <c r="C15">
        <v>20.963999999999999</v>
      </c>
      <c r="D15">
        <v>50.36</v>
      </c>
      <c r="E15">
        <f t="shared" si="0"/>
        <v>71.323999999999998</v>
      </c>
      <c r="G15">
        <v>103.75395016227982</v>
      </c>
      <c r="I15">
        <f t="shared" si="2"/>
        <v>135.06391368643932</v>
      </c>
      <c r="J15">
        <f t="shared" si="3"/>
        <v>107.1020947261986</v>
      </c>
      <c r="K15">
        <f t="shared" si="4"/>
        <v>103.33647503863149</v>
      </c>
      <c r="L15">
        <f t="shared" si="5"/>
        <v>104.4155261889365</v>
      </c>
    </row>
    <row r="16" spans="1:12" x14ac:dyDescent="0.45">
      <c r="A16" s="27" t="s">
        <v>350</v>
      </c>
      <c r="B16">
        <v>10.631</v>
      </c>
      <c r="C16">
        <v>20.764999999999997</v>
      </c>
      <c r="D16">
        <v>50.372</v>
      </c>
      <c r="E16">
        <f t="shared" si="0"/>
        <v>71.137</v>
      </c>
      <c r="G16">
        <v>104.08008982424245</v>
      </c>
      <c r="I16">
        <f t="shared" si="2"/>
        <v>135.14919462261346</v>
      </c>
      <c r="J16">
        <f t="shared" si="3"/>
        <v>105.75300853351344</v>
      </c>
      <c r="K16">
        <f t="shared" si="4"/>
        <v>103.03721183350396</v>
      </c>
      <c r="L16">
        <f t="shared" si="5"/>
        <v>103.81543263015406</v>
      </c>
    </row>
    <row r="17" spans="1:12" x14ac:dyDescent="0.45">
      <c r="A17" s="27" t="s">
        <v>351</v>
      </c>
      <c r="B17">
        <v>9.6329999999999991</v>
      </c>
      <c r="C17">
        <v>19.470999999999997</v>
      </c>
      <c r="D17">
        <v>50.698999999999998</v>
      </c>
      <c r="E17">
        <f t="shared" si="0"/>
        <v>70.169999999999987</v>
      </c>
      <c r="G17">
        <v>104.35037704116276</v>
      </c>
      <c r="I17">
        <f t="shared" si="2"/>
        <v>122.14467545279396</v>
      </c>
      <c r="J17">
        <f t="shared" si="3"/>
        <v>98.906011415220362</v>
      </c>
      <c r="K17">
        <f t="shared" si="4"/>
        <v>103.43748026666545</v>
      </c>
      <c r="L17">
        <f t="shared" si="5"/>
        <v>102.13897242933194</v>
      </c>
    </row>
    <row r="18" spans="1:12" x14ac:dyDescent="0.45">
      <c r="A18" s="27" t="s">
        <v>352</v>
      </c>
      <c r="B18">
        <v>7.8689999999999998</v>
      </c>
      <c r="C18">
        <v>17.481999999999999</v>
      </c>
      <c r="D18">
        <v>50.497999999999998</v>
      </c>
      <c r="E18">
        <f t="shared" si="0"/>
        <v>67.97999999999999</v>
      </c>
      <c r="G18">
        <v>104.49313699574932</v>
      </c>
      <c r="I18">
        <f t="shared" si="2"/>
        <v>99.641161220117297</v>
      </c>
      <c r="J18">
        <f t="shared" si="3"/>
        <v>88.681249333256389</v>
      </c>
      <c r="K18">
        <f t="shared" si="4"/>
        <v>102.886637156455</v>
      </c>
      <c r="L18">
        <f t="shared" si="5"/>
        <v>98.816034880351339</v>
      </c>
    </row>
    <row r="19" spans="1:12" x14ac:dyDescent="0.45">
      <c r="A19" s="27" t="s">
        <v>353</v>
      </c>
      <c r="B19">
        <v>10.837999999999999</v>
      </c>
      <c r="C19">
        <v>20.39</v>
      </c>
      <c r="D19">
        <v>50.79</v>
      </c>
      <c r="E19">
        <f t="shared" si="0"/>
        <v>71.180000000000007</v>
      </c>
      <c r="G19">
        <v>104.52031458034729</v>
      </c>
      <c r="I19">
        <f t="shared" si="2"/>
        <v>137.2004199613032</v>
      </c>
      <c r="J19">
        <f t="shared" si="3"/>
        <v>103.40581737164608</v>
      </c>
      <c r="K19">
        <f t="shared" si="4"/>
        <v>103.45466210239174</v>
      </c>
      <c r="L19">
        <f t="shared" si="5"/>
        <v>103.44066547839078</v>
      </c>
    </row>
    <row r="20" spans="1:12" x14ac:dyDescent="0.45">
      <c r="A20" s="27" t="s">
        <v>354</v>
      </c>
      <c r="B20">
        <v>11.542</v>
      </c>
      <c r="C20">
        <v>21.035999999999998</v>
      </c>
      <c r="D20">
        <v>51.11</v>
      </c>
      <c r="E20">
        <f t="shared" si="0"/>
        <v>72.146000000000001</v>
      </c>
      <c r="G20">
        <v>104.6783554717142</v>
      </c>
      <c r="I20">
        <f t="shared" si="2"/>
        <v>145.89190026092763</v>
      </c>
      <c r="J20">
        <f t="shared" si="3"/>
        <v>106.52087500769807</v>
      </c>
      <c r="K20">
        <f t="shared" si="4"/>
        <v>103.94929584526818</v>
      </c>
      <c r="L20">
        <f t="shared" si="5"/>
        <v>104.68619061519996</v>
      </c>
    </row>
    <row r="21" spans="1:12" x14ac:dyDescent="0.45">
      <c r="A21" s="27" t="s">
        <v>355</v>
      </c>
      <c r="B21">
        <v>12.978999999999999</v>
      </c>
      <c r="C21">
        <v>22.550999999999995</v>
      </c>
      <c r="D21">
        <v>51.195999999999998</v>
      </c>
      <c r="E21">
        <f t="shared" si="0"/>
        <v>73.746999999999986</v>
      </c>
      <c r="G21">
        <v>105.23201746906767</v>
      </c>
      <c r="I21">
        <f t="shared" si="2"/>
        <v>163.19255353456327</v>
      </c>
      <c r="J21">
        <f t="shared" si="3"/>
        <v>113.59163811807525</v>
      </c>
      <c r="K21">
        <f t="shared" si="4"/>
        <v>103.57637222015208</v>
      </c>
      <c r="L21">
        <f t="shared" si="5"/>
        <v>106.44628078352767</v>
      </c>
    </row>
    <row r="22" spans="1:12" x14ac:dyDescent="0.45">
      <c r="A22" s="27" t="s">
        <v>356</v>
      </c>
      <c r="B22">
        <v>13.737</v>
      </c>
      <c r="C22">
        <v>23.356000000000002</v>
      </c>
      <c r="D22">
        <v>51.317999999999998</v>
      </c>
      <c r="E22">
        <f t="shared" si="0"/>
        <v>74.674000000000007</v>
      </c>
      <c r="G22">
        <v>105.59723574247634</v>
      </c>
      <c r="I22">
        <f t="shared" si="2"/>
        <v>172.12595022583241</v>
      </c>
      <c r="J22">
        <f t="shared" si="3"/>
        <v>117.23961164235484</v>
      </c>
      <c r="K22">
        <f t="shared" si="4"/>
        <v>103.46411199746481</v>
      </c>
      <c r="L22">
        <f t="shared" si="5"/>
        <v>107.41152835151743</v>
      </c>
    </row>
    <row r="23" spans="1:12" x14ac:dyDescent="0.45">
      <c r="A23" s="27" t="s">
        <v>357</v>
      </c>
      <c r="B23">
        <v>14.315</v>
      </c>
      <c r="C23">
        <v>23.997000000000003</v>
      </c>
      <c r="D23">
        <v>51.682000000000002</v>
      </c>
      <c r="E23">
        <f t="shared" si="0"/>
        <v>75.679000000000002</v>
      </c>
      <c r="G23">
        <v>106.31796610624038</v>
      </c>
      <c r="I23">
        <f t="shared" si="2"/>
        <v>178.15240712529709</v>
      </c>
      <c r="J23">
        <f t="shared" si="3"/>
        <v>119.64064505759885</v>
      </c>
      <c r="K23">
        <f t="shared" si="4"/>
        <v>103.49162681885635</v>
      </c>
      <c r="L23">
        <f t="shared" si="5"/>
        <v>108.11918301215583</v>
      </c>
    </row>
    <row r="24" spans="1:12" x14ac:dyDescent="0.45">
      <c r="A24" s="27" t="s">
        <v>358</v>
      </c>
      <c r="B24">
        <v>14.712999999999999</v>
      </c>
      <c r="C24">
        <v>24.513999999999996</v>
      </c>
      <c r="D24">
        <v>51.914000000000001</v>
      </c>
      <c r="E24">
        <f t="shared" si="0"/>
        <v>76.427999999999997</v>
      </c>
      <c r="G24">
        <v>107.08608759385076</v>
      </c>
      <c r="I24">
        <f t="shared" si="2"/>
        <v>181.79217486680588</v>
      </c>
      <c r="J24">
        <f t="shared" si="3"/>
        <v>121.34156282517115</v>
      </c>
      <c r="K24">
        <f t="shared" si="4"/>
        <v>103.21052872728076</v>
      </c>
      <c r="L24">
        <f t="shared" si="5"/>
        <v>108.40603831741362</v>
      </c>
    </row>
    <row r="25" spans="1:12" x14ac:dyDescent="0.45">
      <c r="A25" s="27" t="s">
        <v>359</v>
      </c>
      <c r="B25">
        <v>14.932</v>
      </c>
      <c r="C25">
        <v>25.318999999999999</v>
      </c>
      <c r="D25">
        <v>51.756999999999998</v>
      </c>
      <c r="E25">
        <f t="shared" si="0"/>
        <v>77.075999999999993</v>
      </c>
      <c r="G25">
        <v>108.28842778161251</v>
      </c>
      <c r="I25">
        <f t="shared" si="2"/>
        <v>182.44960822978024</v>
      </c>
      <c r="J25">
        <f t="shared" si="3"/>
        <v>123.93470994619685</v>
      </c>
      <c r="K25">
        <f t="shared" si="4"/>
        <v>101.75590212345878</v>
      </c>
      <c r="L25">
        <f t="shared" si="5"/>
        <v>108.11131506453074</v>
      </c>
    </row>
    <row r="26" spans="1:12" x14ac:dyDescent="0.45">
      <c r="A26" s="27" t="s">
        <v>360</v>
      </c>
      <c r="B26">
        <v>15.178000000000001</v>
      </c>
      <c r="C26">
        <v>26.045000000000002</v>
      </c>
      <c r="D26">
        <v>52.21</v>
      </c>
      <c r="E26">
        <f t="shared" si="0"/>
        <v>78.254999999999995</v>
      </c>
      <c r="G26">
        <v>110.24915780728529</v>
      </c>
      <c r="I26">
        <f t="shared" si="2"/>
        <v>182.15716986771042</v>
      </c>
      <c r="J26">
        <f t="shared" si="3"/>
        <v>125.22110603326536</v>
      </c>
      <c r="K26">
        <f t="shared" si="4"/>
        <v>100.82099393061384</v>
      </c>
      <c r="L26">
        <f t="shared" si="5"/>
        <v>107.81292918070491</v>
      </c>
    </row>
    <row r="27" spans="1:12" x14ac:dyDescent="0.45">
      <c r="A27" s="27" t="s">
        <v>361</v>
      </c>
      <c r="B27">
        <v>15.452999999999999</v>
      </c>
      <c r="C27">
        <v>27.215</v>
      </c>
      <c r="D27">
        <v>54.055</v>
      </c>
      <c r="E27">
        <f t="shared" si="0"/>
        <v>81.27</v>
      </c>
      <c r="G27">
        <v>112.09436994829531</v>
      </c>
      <c r="I27">
        <f t="shared" si="2"/>
        <v>182.40469244018212</v>
      </c>
      <c r="J27">
        <f t="shared" si="3"/>
        <v>128.69242739982866</v>
      </c>
      <c r="K27">
        <f t="shared" si="4"/>
        <v>102.66552523635961</v>
      </c>
      <c r="L27">
        <f t="shared" si="5"/>
        <v>110.12362272057794</v>
      </c>
    </row>
    <row r="28" spans="1:12" x14ac:dyDescent="0.45">
      <c r="A28" s="27" t="s">
        <v>362</v>
      </c>
      <c r="B28">
        <v>15.757</v>
      </c>
      <c r="C28">
        <v>28.738000000000007</v>
      </c>
      <c r="D28">
        <v>57.21</v>
      </c>
      <c r="E28">
        <f t="shared" si="0"/>
        <v>85.948000000000008</v>
      </c>
      <c r="G28">
        <v>114.20560254687355</v>
      </c>
      <c r="I28">
        <f t="shared" si="2"/>
        <v>182.55474586441971</v>
      </c>
      <c r="J28">
        <f t="shared" si="3"/>
        <v>133.38211057753313</v>
      </c>
      <c r="K28">
        <f t="shared" si="4"/>
        <v>106.6490767644672</v>
      </c>
      <c r="L28">
        <f t="shared" si="5"/>
        <v>114.30951867854922</v>
      </c>
    </row>
    <row r="29" spans="1:12" x14ac:dyDescent="0.45">
      <c r="A29" s="27" t="s">
        <v>363</v>
      </c>
      <c r="B29">
        <v>16.088999999999999</v>
      </c>
      <c r="C29">
        <v>30.258999999999997</v>
      </c>
      <c r="D29">
        <v>59.655000000000001</v>
      </c>
      <c r="E29">
        <f t="shared" si="0"/>
        <v>89.914000000000001</v>
      </c>
      <c r="G29">
        <v>116.46312282599577</v>
      </c>
      <c r="I29">
        <f t="shared" si="2"/>
        <v>182.78797554004433</v>
      </c>
      <c r="J29">
        <f t="shared" si="3"/>
        <v>137.71923275723717</v>
      </c>
      <c r="K29">
        <f t="shared" si="4"/>
        <v>109.05133358739923</v>
      </c>
      <c r="L29">
        <f t="shared" si="5"/>
        <v>117.26621776122495</v>
      </c>
    </row>
    <row r="30" spans="1:12" x14ac:dyDescent="0.45">
      <c r="A30" s="27" t="s">
        <v>364</v>
      </c>
      <c r="B30">
        <v>16.378</v>
      </c>
      <c r="C30">
        <v>31.543000000000003</v>
      </c>
      <c r="D30">
        <v>61.365000000000002</v>
      </c>
      <c r="E30">
        <f t="shared" si="0"/>
        <v>92.908000000000001</v>
      </c>
      <c r="G30">
        <v>118.07435854941194</v>
      </c>
      <c r="I30">
        <f t="shared" si="2"/>
        <v>183.53220150601419</v>
      </c>
      <c r="J30">
        <f t="shared" si="3"/>
        <v>141.60410887077674</v>
      </c>
      <c r="K30">
        <f t="shared" si="4"/>
        <v>110.6465063218762</v>
      </c>
      <c r="L30">
        <f t="shared" si="5"/>
        <v>119.51751279960645</v>
      </c>
    </row>
    <row r="31" spans="1:12" x14ac:dyDescent="0.45">
      <c r="A31" s="27" t="s">
        <v>365</v>
      </c>
      <c r="B31">
        <v>16.623999999999999</v>
      </c>
      <c r="C31">
        <v>32.497</v>
      </c>
      <c r="D31">
        <v>62.32</v>
      </c>
      <c r="E31">
        <f t="shared" si="0"/>
        <v>94.817000000000007</v>
      </c>
      <c r="G31">
        <v>119.23266864169697</v>
      </c>
      <c r="I31">
        <f t="shared" si="2"/>
        <v>184.47914114866538</v>
      </c>
      <c r="J31">
        <f t="shared" si="3"/>
        <v>144.46959666003931</v>
      </c>
      <c r="K31">
        <f t="shared" si="4"/>
        <v>111.27682924296987</v>
      </c>
      <c r="L31">
        <f t="shared" si="5"/>
        <v>120.78832982850454</v>
      </c>
    </row>
    <row r="32" spans="1:12" x14ac:dyDescent="0.45">
      <c r="A32" s="27" t="s">
        <v>366</v>
      </c>
      <c r="B32">
        <v>16.827999999999999</v>
      </c>
      <c r="C32">
        <v>32.895999999999994</v>
      </c>
      <c r="D32">
        <v>61.648000000000003</v>
      </c>
      <c r="E32">
        <f>C32+D32</f>
        <v>94.543999999999997</v>
      </c>
      <c r="G32">
        <v>119.59677804943748</v>
      </c>
      <c r="I32">
        <f t="shared" si="2"/>
        <v>186.17442692809362</v>
      </c>
      <c r="J32">
        <f t="shared" si="3"/>
        <v>145.79816812980067</v>
      </c>
      <c r="K32">
        <f t="shared" si="4"/>
        <v>109.74179859814184</v>
      </c>
      <c r="L32">
        <f t="shared" si="5"/>
        <v>120.07387412542265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10E9-DE1B-4C2F-832D-4122F90D2835}">
  <dimension ref="A1:IV314"/>
  <sheetViews>
    <sheetView workbookViewId="0">
      <pane xSplit="1" ySplit="9" topLeftCell="B10" activePane="bottomRight" state="frozen"/>
      <selection pane="topRight" activeCell="B1" sqref="B1"/>
      <selection pane="bottomLeft" activeCell="A9" sqref="A9"/>
      <selection pane="bottomRight" activeCell="K27" sqref="K27"/>
    </sheetView>
  </sheetViews>
  <sheetFormatPr defaultColWidth="9.1328125" defaultRowHeight="14.25" x14ac:dyDescent="0.45"/>
  <cols>
    <col min="1" max="1" width="9.86328125" customWidth="1"/>
    <col min="2" max="8" width="14.265625" style="17" customWidth="1"/>
    <col min="22" max="122" width="9.1328125" style="17"/>
    <col min="257" max="257" width="9.86328125" customWidth="1"/>
    <col min="258" max="264" width="14.265625" customWidth="1"/>
    <col min="513" max="513" width="9.86328125" customWidth="1"/>
    <col min="514" max="520" width="14.265625" customWidth="1"/>
    <col min="769" max="769" width="9.86328125" customWidth="1"/>
    <col min="770" max="776" width="14.265625" customWidth="1"/>
    <col min="1025" max="1025" width="9.86328125" customWidth="1"/>
    <col min="1026" max="1032" width="14.265625" customWidth="1"/>
    <col min="1281" max="1281" width="9.86328125" customWidth="1"/>
    <col min="1282" max="1288" width="14.265625" customWidth="1"/>
    <col min="1537" max="1537" width="9.86328125" customWidth="1"/>
    <col min="1538" max="1544" width="14.265625" customWidth="1"/>
    <col min="1793" max="1793" width="9.86328125" customWidth="1"/>
    <col min="1794" max="1800" width="14.265625" customWidth="1"/>
    <col min="2049" max="2049" width="9.86328125" customWidth="1"/>
    <col min="2050" max="2056" width="14.265625" customWidth="1"/>
    <col min="2305" max="2305" width="9.86328125" customWidth="1"/>
    <col min="2306" max="2312" width="14.265625" customWidth="1"/>
    <col min="2561" max="2561" width="9.86328125" customWidth="1"/>
    <col min="2562" max="2568" width="14.265625" customWidth="1"/>
    <col min="2817" max="2817" width="9.86328125" customWidth="1"/>
    <col min="2818" max="2824" width="14.265625" customWidth="1"/>
    <col min="3073" max="3073" width="9.86328125" customWidth="1"/>
    <col min="3074" max="3080" width="14.265625" customWidth="1"/>
    <col min="3329" max="3329" width="9.86328125" customWidth="1"/>
    <col min="3330" max="3336" width="14.265625" customWidth="1"/>
    <col min="3585" max="3585" width="9.86328125" customWidth="1"/>
    <col min="3586" max="3592" width="14.265625" customWidth="1"/>
    <col min="3841" max="3841" width="9.86328125" customWidth="1"/>
    <col min="3842" max="3848" width="14.265625" customWidth="1"/>
    <col min="4097" max="4097" width="9.86328125" customWidth="1"/>
    <col min="4098" max="4104" width="14.265625" customWidth="1"/>
    <col min="4353" max="4353" width="9.86328125" customWidth="1"/>
    <col min="4354" max="4360" width="14.265625" customWidth="1"/>
    <col min="4609" max="4609" width="9.86328125" customWidth="1"/>
    <col min="4610" max="4616" width="14.265625" customWidth="1"/>
    <col min="4865" max="4865" width="9.86328125" customWidth="1"/>
    <col min="4866" max="4872" width="14.265625" customWidth="1"/>
    <col min="5121" max="5121" width="9.86328125" customWidth="1"/>
    <col min="5122" max="5128" width="14.265625" customWidth="1"/>
    <col min="5377" max="5377" width="9.86328125" customWidth="1"/>
    <col min="5378" max="5384" width="14.265625" customWidth="1"/>
    <col min="5633" max="5633" width="9.86328125" customWidth="1"/>
    <col min="5634" max="5640" width="14.265625" customWidth="1"/>
    <col min="5889" max="5889" width="9.86328125" customWidth="1"/>
    <col min="5890" max="5896" width="14.265625" customWidth="1"/>
    <col min="6145" max="6145" width="9.86328125" customWidth="1"/>
    <col min="6146" max="6152" width="14.265625" customWidth="1"/>
    <col min="6401" max="6401" width="9.86328125" customWidth="1"/>
    <col min="6402" max="6408" width="14.265625" customWidth="1"/>
    <col min="6657" max="6657" width="9.86328125" customWidth="1"/>
    <col min="6658" max="6664" width="14.265625" customWidth="1"/>
    <col min="6913" max="6913" width="9.86328125" customWidth="1"/>
    <col min="6914" max="6920" width="14.265625" customWidth="1"/>
    <col min="7169" max="7169" width="9.86328125" customWidth="1"/>
    <col min="7170" max="7176" width="14.265625" customWidth="1"/>
    <col min="7425" max="7425" width="9.86328125" customWidth="1"/>
    <col min="7426" max="7432" width="14.265625" customWidth="1"/>
    <col min="7681" max="7681" width="9.86328125" customWidth="1"/>
    <col min="7682" max="7688" width="14.265625" customWidth="1"/>
    <col min="7937" max="7937" width="9.86328125" customWidth="1"/>
    <col min="7938" max="7944" width="14.265625" customWidth="1"/>
    <col min="8193" max="8193" width="9.86328125" customWidth="1"/>
    <col min="8194" max="8200" width="14.265625" customWidth="1"/>
    <col min="8449" max="8449" width="9.86328125" customWidth="1"/>
    <col min="8450" max="8456" width="14.265625" customWidth="1"/>
    <col min="8705" max="8705" width="9.86328125" customWidth="1"/>
    <col min="8706" max="8712" width="14.265625" customWidth="1"/>
    <col min="8961" max="8961" width="9.86328125" customWidth="1"/>
    <col min="8962" max="8968" width="14.265625" customWidth="1"/>
    <col min="9217" max="9217" width="9.86328125" customWidth="1"/>
    <col min="9218" max="9224" width="14.265625" customWidth="1"/>
    <col min="9473" max="9473" width="9.86328125" customWidth="1"/>
    <col min="9474" max="9480" width="14.265625" customWidth="1"/>
    <col min="9729" max="9729" width="9.86328125" customWidth="1"/>
    <col min="9730" max="9736" width="14.265625" customWidth="1"/>
    <col min="9985" max="9985" width="9.86328125" customWidth="1"/>
    <col min="9986" max="9992" width="14.265625" customWidth="1"/>
    <col min="10241" max="10241" width="9.86328125" customWidth="1"/>
    <col min="10242" max="10248" width="14.265625" customWidth="1"/>
    <col min="10497" max="10497" width="9.86328125" customWidth="1"/>
    <col min="10498" max="10504" width="14.265625" customWidth="1"/>
    <col min="10753" max="10753" width="9.86328125" customWidth="1"/>
    <col min="10754" max="10760" width="14.265625" customWidth="1"/>
    <col min="11009" max="11009" width="9.86328125" customWidth="1"/>
    <col min="11010" max="11016" width="14.265625" customWidth="1"/>
    <col min="11265" max="11265" width="9.86328125" customWidth="1"/>
    <col min="11266" max="11272" width="14.265625" customWidth="1"/>
    <col min="11521" max="11521" width="9.86328125" customWidth="1"/>
    <col min="11522" max="11528" width="14.265625" customWidth="1"/>
    <col min="11777" max="11777" width="9.86328125" customWidth="1"/>
    <col min="11778" max="11784" width="14.265625" customWidth="1"/>
    <col min="12033" max="12033" width="9.86328125" customWidth="1"/>
    <col min="12034" max="12040" width="14.265625" customWidth="1"/>
    <col min="12289" max="12289" width="9.86328125" customWidth="1"/>
    <col min="12290" max="12296" width="14.265625" customWidth="1"/>
    <col min="12545" max="12545" width="9.86328125" customWidth="1"/>
    <col min="12546" max="12552" width="14.265625" customWidth="1"/>
    <col min="12801" max="12801" width="9.86328125" customWidth="1"/>
    <col min="12802" max="12808" width="14.265625" customWidth="1"/>
    <col min="13057" max="13057" width="9.86328125" customWidth="1"/>
    <col min="13058" max="13064" width="14.265625" customWidth="1"/>
    <col min="13313" max="13313" width="9.86328125" customWidth="1"/>
    <col min="13314" max="13320" width="14.265625" customWidth="1"/>
    <col min="13569" max="13569" width="9.86328125" customWidth="1"/>
    <col min="13570" max="13576" width="14.265625" customWidth="1"/>
    <col min="13825" max="13825" width="9.86328125" customWidth="1"/>
    <col min="13826" max="13832" width="14.265625" customWidth="1"/>
    <col min="14081" max="14081" width="9.86328125" customWidth="1"/>
    <col min="14082" max="14088" width="14.265625" customWidth="1"/>
    <col min="14337" max="14337" width="9.86328125" customWidth="1"/>
    <col min="14338" max="14344" width="14.265625" customWidth="1"/>
    <col min="14593" max="14593" width="9.86328125" customWidth="1"/>
    <col min="14594" max="14600" width="14.265625" customWidth="1"/>
    <col min="14849" max="14849" width="9.86328125" customWidth="1"/>
    <col min="14850" max="14856" width="14.265625" customWidth="1"/>
    <col min="15105" max="15105" width="9.86328125" customWidth="1"/>
    <col min="15106" max="15112" width="14.265625" customWidth="1"/>
    <col min="15361" max="15361" width="9.86328125" customWidth="1"/>
    <col min="15362" max="15368" width="14.265625" customWidth="1"/>
    <col min="15617" max="15617" width="9.86328125" customWidth="1"/>
    <col min="15618" max="15624" width="14.265625" customWidth="1"/>
    <col min="15873" max="15873" width="9.86328125" customWidth="1"/>
    <col min="15874" max="15880" width="14.265625" customWidth="1"/>
    <col min="16129" max="16129" width="9.86328125" customWidth="1"/>
    <col min="16130" max="16136" width="14.265625" customWidth="1"/>
  </cols>
  <sheetData>
    <row r="1" spans="1:256" s="1" customFormat="1" x14ac:dyDescent="0.45">
      <c r="A1" s="1" t="s">
        <v>369</v>
      </c>
      <c r="B1" s="33"/>
      <c r="C1" s="33"/>
      <c r="D1" s="33"/>
      <c r="E1" s="33"/>
      <c r="F1" s="33"/>
      <c r="G1" s="33"/>
      <c r="H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row>
    <row r="3" spans="1:256" ht="20.65" x14ac:dyDescent="0.6">
      <c r="A3" s="16" t="s">
        <v>56</v>
      </c>
    </row>
    <row r="4" spans="1:256" ht="17.25" x14ac:dyDescent="0.45">
      <c r="B4" s="18" t="s">
        <v>57</v>
      </c>
    </row>
    <row r="6" spans="1:256" s="19" customFormat="1" ht="12.75" customHeight="1" x14ac:dyDescent="0.45">
      <c r="A6"/>
      <c r="B6" s="50" t="s">
        <v>58</v>
      </c>
      <c r="C6" s="50" t="s">
        <v>59</v>
      </c>
      <c r="D6" s="51" t="s">
        <v>60</v>
      </c>
      <c r="E6" s="51"/>
      <c r="F6" s="51"/>
      <c r="G6" s="51"/>
      <c r="H6" s="51"/>
      <c r="I6"/>
      <c r="J6" t="s">
        <v>61</v>
      </c>
      <c r="K6"/>
      <c r="L6"/>
      <c r="M6"/>
      <c r="N6"/>
      <c r="O6"/>
      <c r="P6"/>
      <c r="Q6"/>
      <c r="R6"/>
      <c r="S6"/>
      <c r="T6"/>
      <c r="U6"/>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9" customFormat="1" ht="21" customHeight="1" x14ac:dyDescent="0.45">
      <c r="A7"/>
      <c r="B7" s="50"/>
      <c r="C7" s="50"/>
      <c r="D7" s="52" t="s">
        <v>62</v>
      </c>
      <c r="E7" s="52" t="s">
        <v>63</v>
      </c>
      <c r="F7" s="52" t="s">
        <v>64</v>
      </c>
      <c r="G7" s="52" t="s">
        <v>65</v>
      </c>
      <c r="H7" s="52" t="s">
        <v>66</v>
      </c>
      <c r="I7"/>
      <c r="J7"/>
      <c r="K7"/>
      <c r="L7"/>
      <c r="M7"/>
      <c r="N7"/>
      <c r="O7"/>
      <c r="P7"/>
      <c r="Q7"/>
      <c r="R7"/>
      <c r="S7"/>
      <c r="T7"/>
      <c r="U7"/>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9" customFormat="1" x14ac:dyDescent="0.45">
      <c r="A8" s="21"/>
      <c r="B8" s="50"/>
      <c r="C8" s="50"/>
      <c r="D8" s="50"/>
      <c r="E8" s="50"/>
      <c r="F8" s="50"/>
      <c r="G8" s="50"/>
      <c r="H8" s="50"/>
      <c r="I8"/>
      <c r="J8"/>
      <c r="K8"/>
      <c r="L8"/>
      <c r="M8"/>
      <c r="N8"/>
      <c r="O8"/>
      <c r="P8"/>
      <c r="Q8"/>
      <c r="R8"/>
      <c r="S8"/>
      <c r="T8"/>
      <c r="U8"/>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9" customFormat="1" ht="12.75" x14ac:dyDescent="0.35">
      <c r="A9" s="22"/>
      <c r="B9" s="23"/>
      <c r="C9" s="23"/>
      <c r="D9" s="24"/>
      <c r="E9" s="24"/>
      <c r="F9" s="24"/>
      <c r="G9" s="24"/>
      <c r="H9" s="24"/>
      <c r="I9" s="25"/>
      <c r="J9" s="25"/>
      <c r="K9" s="25"/>
      <c r="L9" s="25"/>
      <c r="M9" s="25"/>
      <c r="N9" s="25"/>
      <c r="O9" s="25"/>
      <c r="P9" s="25"/>
      <c r="Q9" s="25"/>
      <c r="R9" s="25"/>
      <c r="S9" s="25"/>
      <c r="T9" s="25"/>
      <c r="U9" s="25"/>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x14ac:dyDescent="0.45">
      <c r="A10" s="27" t="s">
        <v>67</v>
      </c>
      <c r="B10" s="28">
        <f>[1]Evolutions!B9</f>
        <v>30.54685606</v>
      </c>
      <c r="C10" s="28"/>
      <c r="D10" s="28"/>
      <c r="E10" s="28"/>
      <c r="F10" s="28"/>
      <c r="G10" s="28"/>
      <c r="H10" s="28"/>
    </row>
    <row r="11" spans="1:256" x14ac:dyDescent="0.45">
      <c r="A11" s="27" t="s">
        <v>68</v>
      </c>
      <c r="B11" s="28">
        <f>[1]Evolutions!B10</f>
        <v>28.33501283</v>
      </c>
      <c r="C11" s="28">
        <f>[1]Evolutions!C10</f>
        <v>-2.2118432299999999</v>
      </c>
      <c r="D11" s="28"/>
      <c r="E11" s="28"/>
      <c r="F11" s="28"/>
      <c r="G11" s="28"/>
      <c r="H11" s="28"/>
    </row>
    <row r="12" spans="1:256" x14ac:dyDescent="0.45">
      <c r="A12" s="27" t="s">
        <v>69</v>
      </c>
      <c r="B12" s="28">
        <f>[1]Evolutions!B11</f>
        <v>30.171672869999998</v>
      </c>
      <c r="C12" s="28">
        <f>[1]Evolutions!C11</f>
        <v>1.8366600399999999</v>
      </c>
      <c r="D12" s="28"/>
      <c r="E12" s="28"/>
      <c r="F12" s="28"/>
      <c r="G12" s="28"/>
      <c r="H12" s="28"/>
    </row>
    <row r="13" spans="1:256" x14ac:dyDescent="0.45">
      <c r="A13" s="27" t="s">
        <v>70</v>
      </c>
      <c r="B13" s="28">
        <f>[1]Evolutions!B12</f>
        <v>31.504342040000001</v>
      </c>
      <c r="C13" s="28">
        <f>[1]Evolutions!C12</f>
        <v>1.33266917</v>
      </c>
      <c r="D13" s="28"/>
      <c r="E13" s="28"/>
      <c r="F13" s="28"/>
      <c r="G13" s="28"/>
      <c r="H13" s="28"/>
    </row>
    <row r="14" spans="1:256" x14ac:dyDescent="0.45">
      <c r="A14" s="27" t="s">
        <v>71</v>
      </c>
      <c r="B14" s="28">
        <f>[1]Evolutions!B13</f>
        <v>32.698295809999998</v>
      </c>
      <c r="C14" s="28">
        <f>[1]Evolutions!C13</f>
        <v>1.19395377</v>
      </c>
      <c r="D14" s="28"/>
      <c r="E14" s="28"/>
      <c r="F14" s="28"/>
      <c r="G14" s="28"/>
      <c r="H14" s="28"/>
    </row>
    <row r="15" spans="1:256" x14ac:dyDescent="0.45">
      <c r="A15" s="27" t="s">
        <v>72</v>
      </c>
      <c r="B15" s="28">
        <f>[1]Evolutions!B14</f>
        <v>33.181462410000002</v>
      </c>
      <c r="C15" s="28">
        <f>[1]Evolutions!C14</f>
        <v>0.4831666</v>
      </c>
      <c r="D15" s="28"/>
      <c r="E15" s="28"/>
      <c r="F15" s="28"/>
      <c r="G15" s="28"/>
      <c r="H15" s="28"/>
    </row>
    <row r="16" spans="1:256" x14ac:dyDescent="0.45">
      <c r="A16" s="27" t="s">
        <v>73</v>
      </c>
      <c r="B16" s="28">
        <f>[1]Evolutions!B15</f>
        <v>34.915789009999997</v>
      </c>
      <c r="C16" s="28">
        <f>[1]Evolutions!C15</f>
        <v>1.73432659</v>
      </c>
      <c r="D16" s="28"/>
      <c r="E16" s="28"/>
      <c r="F16" s="28"/>
      <c r="G16" s="28"/>
      <c r="H16" s="28"/>
    </row>
    <row r="17" spans="1:8" x14ac:dyDescent="0.45">
      <c r="A17" s="27" t="s">
        <v>74</v>
      </c>
      <c r="B17" s="28">
        <f>[1]Evolutions!B16</f>
        <v>33.94163889</v>
      </c>
      <c r="C17" s="28">
        <f>[1]Evolutions!C16</f>
        <v>-0.97415010999999996</v>
      </c>
      <c r="D17" s="28"/>
      <c r="E17" s="28"/>
      <c r="F17" s="28"/>
      <c r="G17" s="28"/>
      <c r="H17" s="28"/>
    </row>
    <row r="18" spans="1:8" x14ac:dyDescent="0.45">
      <c r="A18" s="27" t="s">
        <v>75</v>
      </c>
      <c r="B18" s="28">
        <f>[1]Evolutions!B17</f>
        <v>33.973427180000002</v>
      </c>
      <c r="C18" s="28">
        <f>[1]Evolutions!C17</f>
        <v>3.1788289999999997E-2</v>
      </c>
      <c r="D18" s="28"/>
      <c r="E18" s="28"/>
      <c r="F18" s="28"/>
      <c r="G18" s="28"/>
      <c r="H18" s="28"/>
    </row>
    <row r="19" spans="1:8" x14ac:dyDescent="0.45">
      <c r="A19" s="27" t="s">
        <v>76</v>
      </c>
      <c r="B19" s="28">
        <f>[1]Evolutions!B18</f>
        <v>34.929402000000003</v>
      </c>
      <c r="C19" s="28">
        <f>[1]Evolutions!C18</f>
        <v>0.95597482</v>
      </c>
      <c r="D19" s="28"/>
      <c r="E19" s="28"/>
      <c r="F19" s="28"/>
      <c r="G19" s="28"/>
      <c r="H19" s="28"/>
    </row>
    <row r="20" spans="1:8" x14ac:dyDescent="0.45">
      <c r="A20" s="27" t="s">
        <v>77</v>
      </c>
      <c r="B20" s="28">
        <f>[1]Evolutions!B19</f>
        <v>31.112429899999999</v>
      </c>
      <c r="C20" s="28">
        <f>[1]Evolutions!C19</f>
        <v>-3.81697211</v>
      </c>
      <c r="D20" s="28"/>
      <c r="E20" s="28"/>
      <c r="F20" s="28"/>
      <c r="G20" s="28"/>
      <c r="H20" s="28"/>
    </row>
    <row r="21" spans="1:8" x14ac:dyDescent="0.45">
      <c r="A21" s="27" t="s">
        <v>78</v>
      </c>
      <c r="B21" s="28">
        <f>[1]Evolutions!B20</f>
        <v>32.728023479999997</v>
      </c>
      <c r="C21" s="28">
        <f>[1]Evolutions!C20</f>
        <v>1.61559359</v>
      </c>
      <c r="D21" s="28"/>
      <c r="E21" s="28"/>
      <c r="F21" s="28"/>
      <c r="G21" s="28"/>
      <c r="H21" s="28"/>
    </row>
    <row r="22" spans="1:8" x14ac:dyDescent="0.45">
      <c r="A22" s="27" t="s">
        <v>79</v>
      </c>
      <c r="B22" s="28">
        <f>[1]Evolutions!B21</f>
        <v>33.700781499999998</v>
      </c>
      <c r="C22" s="28">
        <f>[1]Evolutions!C21</f>
        <v>0.97275800999999995</v>
      </c>
      <c r="D22" s="28"/>
      <c r="E22" s="28"/>
      <c r="F22" s="28"/>
      <c r="G22" s="28"/>
      <c r="H22" s="28"/>
    </row>
    <row r="23" spans="1:8" x14ac:dyDescent="0.45">
      <c r="A23" s="27" t="s">
        <v>80</v>
      </c>
      <c r="B23" s="28">
        <f>[1]Evolutions!B22</f>
        <v>28.90900705</v>
      </c>
      <c r="C23" s="28">
        <f>[1]Evolutions!C22</f>
        <v>-4.7917744500000001</v>
      </c>
      <c r="D23" s="28"/>
      <c r="E23" s="28"/>
      <c r="F23" s="28"/>
      <c r="G23" s="28"/>
      <c r="H23" s="28"/>
    </row>
    <row r="24" spans="1:8" x14ac:dyDescent="0.45">
      <c r="A24" s="27" t="s">
        <v>81</v>
      </c>
      <c r="B24" s="28">
        <f>[1]Evolutions!B23</f>
        <v>29.755690019999999</v>
      </c>
      <c r="C24" s="28">
        <f>[1]Evolutions!C23</f>
        <v>0.84668297000000003</v>
      </c>
      <c r="D24" s="28"/>
      <c r="E24" s="28"/>
      <c r="F24" s="28"/>
      <c r="G24" s="28"/>
      <c r="H24" s="28"/>
    </row>
    <row r="25" spans="1:8" x14ac:dyDescent="0.45">
      <c r="A25" s="27" t="s">
        <v>82</v>
      </c>
      <c r="B25" s="28">
        <f>[1]Evolutions!B24</f>
        <v>28.58038608</v>
      </c>
      <c r="C25" s="28">
        <f>[1]Evolutions!C24</f>
        <v>-1.17530394</v>
      </c>
      <c r="D25" s="28"/>
      <c r="E25" s="28"/>
      <c r="F25" s="28"/>
      <c r="G25" s="28"/>
      <c r="H25" s="28"/>
    </row>
    <row r="26" spans="1:8" x14ac:dyDescent="0.45">
      <c r="A26" s="27" t="s">
        <v>83</v>
      </c>
      <c r="B26" s="28">
        <f>[1]Evolutions!B25</f>
        <v>29.670272539999999</v>
      </c>
      <c r="C26" s="28">
        <f>[1]Evolutions!C25</f>
        <v>1.08988646</v>
      </c>
      <c r="D26" s="28"/>
      <c r="E26" s="28"/>
      <c r="F26" s="28"/>
      <c r="G26" s="28"/>
      <c r="H26" s="28"/>
    </row>
    <row r="27" spans="1:8" x14ac:dyDescent="0.45">
      <c r="A27" s="27" t="s">
        <v>84</v>
      </c>
      <c r="B27" s="28">
        <f>[1]Evolutions!B26</f>
        <v>30.849916159999999</v>
      </c>
      <c r="C27" s="28">
        <f>[1]Evolutions!C26</f>
        <v>1.17964362</v>
      </c>
      <c r="D27" s="28"/>
      <c r="E27" s="28"/>
      <c r="F27" s="28"/>
      <c r="G27" s="28"/>
      <c r="H27" s="28"/>
    </row>
    <row r="28" spans="1:8" x14ac:dyDescent="0.45">
      <c r="A28" s="27" t="s">
        <v>85</v>
      </c>
      <c r="B28" s="28">
        <f>[1]Evolutions!B27</f>
        <v>30.68938026</v>
      </c>
      <c r="C28" s="28">
        <f>[1]Evolutions!C27</f>
        <v>-0.16053590000000001</v>
      </c>
      <c r="D28" s="28"/>
      <c r="E28" s="28"/>
      <c r="F28" s="28"/>
      <c r="G28" s="28"/>
      <c r="H28" s="28"/>
    </row>
    <row r="29" spans="1:8" x14ac:dyDescent="0.45">
      <c r="A29" s="27" t="s">
        <v>86</v>
      </c>
      <c r="B29" s="28">
        <f>[1]Evolutions!B28</f>
        <v>31.058476710000001</v>
      </c>
      <c r="C29" s="28">
        <f>[1]Evolutions!C28</f>
        <v>0.36909644000000003</v>
      </c>
      <c r="D29" s="28"/>
      <c r="E29" s="28"/>
      <c r="F29" s="28"/>
      <c r="G29" s="28"/>
      <c r="H29" s="28"/>
    </row>
    <row r="30" spans="1:8" x14ac:dyDescent="0.45">
      <c r="A30" s="27" t="s">
        <v>87</v>
      </c>
      <c r="B30" s="28">
        <f>[1]Evolutions!B29</f>
        <v>28.925415430000001</v>
      </c>
      <c r="C30" s="28">
        <f>[1]Evolutions!C29</f>
        <v>-2.1330612800000002</v>
      </c>
      <c r="D30" s="28"/>
      <c r="E30" s="28"/>
      <c r="F30" s="28"/>
      <c r="G30" s="28"/>
      <c r="H30" s="28"/>
    </row>
    <row r="31" spans="1:8" x14ac:dyDescent="0.45">
      <c r="A31" s="27" t="s">
        <v>88</v>
      </c>
      <c r="B31" s="28">
        <f>[1]Evolutions!B30</f>
        <v>29.44160896</v>
      </c>
      <c r="C31" s="28">
        <f>[1]Evolutions!C30</f>
        <v>0.51619353000000001</v>
      </c>
      <c r="D31" s="28"/>
      <c r="E31" s="28"/>
      <c r="F31" s="28"/>
      <c r="G31" s="28"/>
      <c r="H31" s="28"/>
    </row>
    <row r="32" spans="1:8" x14ac:dyDescent="0.45">
      <c r="A32" s="27" t="s">
        <v>89</v>
      </c>
      <c r="B32" s="28">
        <f>[1]Evolutions!B31</f>
        <v>30.697889050000001</v>
      </c>
      <c r="C32" s="28">
        <f>[1]Evolutions!C31</f>
        <v>1.25628009</v>
      </c>
      <c r="D32" s="28"/>
      <c r="E32" s="28"/>
      <c r="F32" s="28"/>
      <c r="G32" s="28"/>
      <c r="H32" s="28"/>
    </row>
    <row r="33" spans="1:8" x14ac:dyDescent="0.45">
      <c r="A33" s="27" t="s">
        <v>90</v>
      </c>
      <c r="B33" s="28">
        <f>[1]Evolutions!B32</f>
        <v>29.267883059999999</v>
      </c>
      <c r="C33" s="28">
        <f>[1]Evolutions!C32</f>
        <v>-1.4300059899999999</v>
      </c>
      <c r="D33" s="28"/>
      <c r="E33" s="28"/>
      <c r="F33" s="28"/>
      <c r="G33" s="28"/>
      <c r="H33" s="28"/>
    </row>
    <row r="34" spans="1:8" x14ac:dyDescent="0.45">
      <c r="A34" s="27" t="s">
        <v>91</v>
      </c>
      <c r="B34" s="28">
        <f>[1]Evolutions!B33</f>
        <v>29.489092370000002</v>
      </c>
      <c r="C34" s="28">
        <f>[1]Evolutions!C33</f>
        <v>0.22120930999999999</v>
      </c>
      <c r="D34" s="28"/>
      <c r="E34" s="28"/>
      <c r="F34" s="28"/>
      <c r="G34" s="28"/>
      <c r="H34" s="28"/>
    </row>
    <row r="35" spans="1:8" x14ac:dyDescent="0.45">
      <c r="A35" s="27" t="s">
        <v>92</v>
      </c>
      <c r="B35" s="28">
        <f>[1]Evolutions!B34</f>
        <v>0</v>
      </c>
      <c r="C35" s="28">
        <f>[1]Evolutions!C34</f>
        <v>0</v>
      </c>
      <c r="D35" s="28"/>
      <c r="E35" s="28"/>
      <c r="F35" s="28"/>
      <c r="G35" s="28"/>
      <c r="H35" s="28"/>
    </row>
    <row r="36" spans="1:8" x14ac:dyDescent="0.45">
      <c r="A36" s="27" t="s">
        <v>93</v>
      </c>
      <c r="B36" s="28">
        <f>[1]Evolutions!B35</f>
        <v>30.117748169999999</v>
      </c>
      <c r="C36" s="28">
        <f>[1]Evolutions!C35</f>
        <v>-0.36334976000000002</v>
      </c>
      <c r="D36" s="28"/>
      <c r="E36" s="28"/>
      <c r="F36" s="28"/>
      <c r="G36" s="28"/>
      <c r="H36" s="28"/>
    </row>
    <row r="37" spans="1:8" x14ac:dyDescent="0.45">
      <c r="A37" s="27" t="s">
        <v>94</v>
      </c>
      <c r="B37" s="28">
        <f>[1]Evolutions!B36</f>
        <v>29.909969029999999</v>
      </c>
      <c r="C37" s="28">
        <f>[1]Evolutions!C36</f>
        <v>-0.20777914</v>
      </c>
      <c r="D37" s="28"/>
      <c r="E37" s="28"/>
      <c r="F37" s="28"/>
      <c r="G37" s="28"/>
      <c r="H37" s="28"/>
    </row>
    <row r="38" spans="1:8" x14ac:dyDescent="0.45">
      <c r="A38" s="27" t="s">
        <v>95</v>
      </c>
      <c r="B38" s="28">
        <f>[1]Evolutions!B37</f>
        <v>28.74825877</v>
      </c>
      <c r="C38" s="28">
        <f>[1]Evolutions!C37</f>
        <v>-1.16171026</v>
      </c>
      <c r="D38" s="28"/>
      <c r="E38" s="28"/>
      <c r="F38" s="28"/>
      <c r="G38" s="28"/>
      <c r="H38" s="28"/>
    </row>
    <row r="39" spans="1:8" x14ac:dyDescent="0.45">
      <c r="A39" s="27" t="s">
        <v>96</v>
      </c>
      <c r="B39" s="28">
        <f>[1]Evolutions!B38</f>
        <v>30.1910563</v>
      </c>
      <c r="C39" s="28">
        <f>[1]Evolutions!C38</f>
        <v>1.44279753</v>
      </c>
      <c r="D39" s="28"/>
      <c r="E39" s="28"/>
      <c r="F39" s="28"/>
      <c r="G39" s="28"/>
      <c r="H39" s="28"/>
    </row>
    <row r="40" spans="1:8" x14ac:dyDescent="0.45">
      <c r="A40" s="27" t="s">
        <v>97</v>
      </c>
      <c r="B40" s="28">
        <f>[1]Evolutions!B39</f>
        <v>29.361445589999999</v>
      </c>
      <c r="C40" s="28">
        <f>[1]Evolutions!C39</f>
        <v>-0.82961070999999997</v>
      </c>
      <c r="D40" s="28"/>
      <c r="E40" s="28"/>
      <c r="F40" s="28"/>
      <c r="G40" s="28"/>
      <c r="H40" s="28"/>
    </row>
    <row r="41" spans="1:8" x14ac:dyDescent="0.45">
      <c r="A41" s="27" t="s">
        <v>98</v>
      </c>
      <c r="B41" s="28">
        <f>[1]Evolutions!B40</f>
        <v>30.101585539999999</v>
      </c>
      <c r="C41" s="28">
        <f>[1]Evolutions!C40</f>
        <v>0.74013994999999999</v>
      </c>
      <c r="D41" s="28"/>
      <c r="E41" s="28"/>
      <c r="F41" s="28"/>
      <c r="G41" s="28"/>
      <c r="H41" s="28"/>
    </row>
    <row r="42" spans="1:8" x14ac:dyDescent="0.45">
      <c r="A42" s="27" t="s">
        <v>99</v>
      </c>
      <c r="B42" s="28">
        <f>[1]Evolutions!B41</f>
        <v>30.26434317</v>
      </c>
      <c r="C42" s="28">
        <f>[1]Evolutions!C41</f>
        <v>0.16275762999999999</v>
      </c>
      <c r="D42" s="28"/>
      <c r="E42" s="28"/>
      <c r="F42" s="28"/>
      <c r="G42" s="28"/>
      <c r="H42" s="28"/>
    </row>
    <row r="43" spans="1:8" x14ac:dyDescent="0.45">
      <c r="A43" s="27" t="s">
        <v>100</v>
      </c>
      <c r="B43" s="28">
        <f>[1]Evolutions!B42</f>
        <v>28.42264071</v>
      </c>
      <c r="C43" s="28">
        <f>[1]Evolutions!C42</f>
        <v>-1.8417024500000001</v>
      </c>
      <c r="D43" s="28"/>
      <c r="E43" s="28"/>
      <c r="F43" s="28"/>
      <c r="G43" s="28"/>
      <c r="H43" s="28"/>
    </row>
    <row r="44" spans="1:8" x14ac:dyDescent="0.45">
      <c r="A44" s="27" t="s">
        <v>101</v>
      </c>
      <c r="B44" s="28">
        <f>[1]Evolutions!B43</f>
        <v>29.735593909999999</v>
      </c>
      <c r="C44" s="28">
        <f>[1]Evolutions!C43</f>
        <v>1.3129531999999999</v>
      </c>
      <c r="D44" s="28"/>
      <c r="E44" s="28"/>
      <c r="F44" s="28"/>
      <c r="G44" s="28"/>
      <c r="H44" s="28"/>
    </row>
    <row r="45" spans="1:8" x14ac:dyDescent="0.45">
      <c r="A45" s="27" t="s">
        <v>102</v>
      </c>
      <c r="B45" s="28">
        <f>[1]Evolutions!B44</f>
        <v>29.917969840000001</v>
      </c>
      <c r="C45" s="28">
        <f>[1]Evolutions!C44</f>
        <v>0.18237592999999999</v>
      </c>
      <c r="D45" s="28"/>
      <c r="E45" s="28"/>
      <c r="F45" s="28"/>
      <c r="G45" s="28"/>
      <c r="H45" s="28"/>
    </row>
    <row r="46" spans="1:8" x14ac:dyDescent="0.45">
      <c r="A46" s="27" t="s">
        <v>103</v>
      </c>
      <c r="B46" s="28">
        <f>[1]Evolutions!B45</f>
        <v>31.005051699999999</v>
      </c>
      <c r="C46" s="28">
        <f>[1]Evolutions!C45</f>
        <v>1.0870818499999999</v>
      </c>
      <c r="D46" s="28"/>
      <c r="E46" s="28"/>
      <c r="F46" s="28"/>
      <c r="G46" s="28"/>
      <c r="H46" s="28"/>
    </row>
    <row r="47" spans="1:8" x14ac:dyDescent="0.45">
      <c r="A47" s="27" t="s">
        <v>104</v>
      </c>
      <c r="B47" s="28">
        <f>[1]Evolutions!B46</f>
        <v>30.127732850000001</v>
      </c>
      <c r="C47" s="28">
        <f>[1]Evolutions!C46</f>
        <v>-0.87731884000000004</v>
      </c>
      <c r="D47" s="28"/>
      <c r="E47" s="28"/>
      <c r="F47" s="28"/>
      <c r="G47" s="28"/>
      <c r="H47" s="28"/>
    </row>
    <row r="48" spans="1:8" x14ac:dyDescent="0.45">
      <c r="A48" s="27" t="s">
        <v>105</v>
      </c>
      <c r="B48" s="28">
        <f>[1]Evolutions!B47</f>
        <v>29.199865020000001</v>
      </c>
      <c r="C48" s="28">
        <f>[1]Evolutions!C47</f>
        <v>-0.92786784</v>
      </c>
      <c r="D48" s="28"/>
      <c r="E48" s="28"/>
      <c r="F48" s="28"/>
      <c r="G48" s="28"/>
      <c r="H48" s="28"/>
    </row>
    <row r="49" spans="1:8" x14ac:dyDescent="0.45">
      <c r="A49" s="27" t="s">
        <v>106</v>
      </c>
      <c r="B49" s="28">
        <f>[1]Evolutions!B48</f>
        <v>29.244253440000001</v>
      </c>
      <c r="C49" s="28">
        <f>[1]Evolutions!C48</f>
        <v>4.4388419999999998E-2</v>
      </c>
      <c r="D49" s="28"/>
      <c r="E49" s="28"/>
      <c r="F49" s="28"/>
      <c r="G49" s="28"/>
      <c r="H49" s="28"/>
    </row>
    <row r="50" spans="1:8" x14ac:dyDescent="0.45">
      <c r="A50" s="27" t="s">
        <v>107</v>
      </c>
      <c r="B50" s="28">
        <f>[1]Evolutions!B49</f>
        <v>29.273314800000001</v>
      </c>
      <c r="C50" s="28">
        <f>[1]Evolutions!C49</f>
        <v>2.9061360000000001E-2</v>
      </c>
      <c r="D50" s="28"/>
      <c r="E50" s="28"/>
      <c r="F50" s="28"/>
      <c r="G50" s="28"/>
      <c r="H50" s="28"/>
    </row>
    <row r="51" spans="1:8" x14ac:dyDescent="0.45">
      <c r="A51" s="27" t="s">
        <v>108</v>
      </c>
      <c r="B51" s="28">
        <f>[1]Evolutions!B50</f>
        <v>30.53226738</v>
      </c>
      <c r="C51" s="28">
        <f>[1]Evolutions!C50</f>
        <v>1.2589525699999999</v>
      </c>
      <c r="D51" s="28"/>
      <c r="E51" s="28"/>
      <c r="F51" s="28"/>
      <c r="G51" s="28"/>
      <c r="H51" s="28"/>
    </row>
    <row r="52" spans="1:8" x14ac:dyDescent="0.45">
      <c r="A52" s="27" t="s">
        <v>109</v>
      </c>
      <c r="B52" s="28">
        <f>[1]Evolutions!B51</f>
        <v>30.165996759999999</v>
      </c>
      <c r="C52" s="28">
        <f>[1]Evolutions!C51</f>
        <v>-0.36627061</v>
      </c>
      <c r="D52" s="28"/>
      <c r="E52" s="28"/>
      <c r="F52" s="28"/>
      <c r="G52" s="28"/>
      <c r="H52" s="28"/>
    </row>
    <row r="53" spans="1:8" x14ac:dyDescent="0.45">
      <c r="A53" s="27" t="s">
        <v>110</v>
      </c>
      <c r="B53" s="28">
        <f>[1]Evolutions!B52</f>
        <v>31.786185069999998</v>
      </c>
      <c r="C53" s="28">
        <f>[1]Evolutions!C52</f>
        <v>1.6201883100000001</v>
      </c>
      <c r="D53" s="28"/>
      <c r="E53" s="28"/>
      <c r="F53" s="28"/>
      <c r="G53" s="28"/>
      <c r="H53" s="28"/>
    </row>
    <row r="54" spans="1:8" x14ac:dyDescent="0.45">
      <c r="A54" s="27" t="s">
        <v>111</v>
      </c>
      <c r="B54" s="28">
        <f>[1]Evolutions!B53</f>
        <v>31.20859321</v>
      </c>
      <c r="C54" s="28">
        <f>[1]Evolutions!C53</f>
        <v>-0.57759187000000001</v>
      </c>
      <c r="D54" s="28"/>
      <c r="E54" s="28"/>
      <c r="F54" s="28"/>
      <c r="G54" s="28"/>
      <c r="H54" s="28"/>
    </row>
    <row r="55" spans="1:8" x14ac:dyDescent="0.45">
      <c r="A55" s="27" t="s">
        <v>112</v>
      </c>
      <c r="B55" s="28">
        <f>[1]Evolutions!B54</f>
        <v>31.99065203</v>
      </c>
      <c r="C55" s="28">
        <f>[1]Evolutions!C54</f>
        <v>0.78205882000000004</v>
      </c>
      <c r="D55" s="28"/>
      <c r="E55" s="28"/>
      <c r="F55" s="28"/>
      <c r="G55" s="28"/>
      <c r="H55" s="28"/>
    </row>
    <row r="56" spans="1:8" x14ac:dyDescent="0.45">
      <c r="A56" s="27" t="s">
        <v>113</v>
      </c>
      <c r="B56" s="28">
        <f>[1]Evolutions!B55</f>
        <v>31.644148250000001</v>
      </c>
      <c r="C56" s="28">
        <f>[1]Evolutions!C55</f>
        <v>-0.34650377999999998</v>
      </c>
      <c r="D56" s="28"/>
      <c r="E56" s="28"/>
      <c r="F56" s="28"/>
      <c r="G56" s="28"/>
      <c r="H56" s="28"/>
    </row>
    <row r="57" spans="1:8" x14ac:dyDescent="0.45">
      <c r="A57" s="27" t="s">
        <v>114</v>
      </c>
      <c r="B57" s="28">
        <f>[1]Evolutions!B56</f>
        <v>31.406844270000001</v>
      </c>
      <c r="C57" s="28">
        <f>[1]Evolutions!C56</f>
        <v>-0.23730398</v>
      </c>
      <c r="D57" s="28"/>
      <c r="E57" s="28"/>
      <c r="F57" s="28"/>
      <c r="G57" s="28"/>
      <c r="H57" s="28"/>
    </row>
    <row r="58" spans="1:8" x14ac:dyDescent="0.45">
      <c r="A58" s="27" t="s">
        <v>115</v>
      </c>
      <c r="B58" s="28">
        <f>[1]Evolutions!B57</f>
        <v>32.467032269999997</v>
      </c>
      <c r="C58" s="28">
        <f>[1]Evolutions!C57</f>
        <v>1.0601879999999999</v>
      </c>
      <c r="D58" s="28"/>
      <c r="E58" s="28"/>
      <c r="F58" s="28"/>
      <c r="G58" s="28"/>
      <c r="H58" s="28"/>
    </row>
    <row r="59" spans="1:8" x14ac:dyDescent="0.45">
      <c r="A59" s="27" t="s">
        <v>116</v>
      </c>
      <c r="B59" s="28">
        <f>[1]Evolutions!B58</f>
        <v>30.64003095</v>
      </c>
      <c r="C59" s="28">
        <f>[1]Evolutions!C58</f>
        <v>-1.82700131</v>
      </c>
      <c r="D59" s="28"/>
      <c r="E59" s="28"/>
      <c r="F59" s="28"/>
      <c r="G59" s="28"/>
      <c r="H59" s="28"/>
    </row>
    <row r="60" spans="1:8" x14ac:dyDescent="0.45">
      <c r="A60" s="27" t="s">
        <v>117</v>
      </c>
      <c r="B60" s="28">
        <f>[1]Evolutions!B59</f>
        <v>29.962747459999999</v>
      </c>
      <c r="C60" s="28">
        <f>[1]Evolutions!C59</f>
        <v>-0.67728348999999999</v>
      </c>
      <c r="D60" s="28"/>
      <c r="E60" s="28"/>
      <c r="F60" s="28"/>
      <c r="G60" s="28"/>
      <c r="H60" s="28"/>
    </row>
    <row r="61" spans="1:8" x14ac:dyDescent="0.45">
      <c r="A61" s="27" t="s">
        <v>118</v>
      </c>
      <c r="B61" s="28">
        <f>[1]Evolutions!B60</f>
        <v>29.121098669999999</v>
      </c>
      <c r="C61" s="28">
        <f>[1]Evolutions!C60</f>
        <v>-0.84164879000000004</v>
      </c>
      <c r="D61" s="28"/>
      <c r="E61" s="28"/>
      <c r="F61" s="28"/>
      <c r="G61" s="28"/>
      <c r="H61" s="28"/>
    </row>
    <row r="62" spans="1:8" x14ac:dyDescent="0.45">
      <c r="A62" s="27" t="s">
        <v>119</v>
      </c>
      <c r="B62" s="28">
        <f>[1]Evolutions!B61</f>
        <v>29.664762410000002</v>
      </c>
      <c r="C62" s="28">
        <f>[1]Evolutions!C61</f>
        <v>0.54366373999999995</v>
      </c>
      <c r="D62" s="28"/>
      <c r="E62" s="28"/>
      <c r="F62" s="28"/>
      <c r="G62" s="28"/>
      <c r="H62" s="28"/>
    </row>
    <row r="63" spans="1:8" x14ac:dyDescent="0.45">
      <c r="A63" s="27" t="s">
        <v>120</v>
      </c>
      <c r="B63" s="28">
        <f>[1]Evolutions!B62</f>
        <v>29.042686360000001</v>
      </c>
      <c r="C63" s="28">
        <f>[1]Evolutions!C62</f>
        <v>-0.62207604999999999</v>
      </c>
      <c r="D63" s="28"/>
      <c r="E63" s="28"/>
      <c r="F63" s="28"/>
      <c r="G63" s="28"/>
      <c r="H63" s="28"/>
    </row>
    <row r="64" spans="1:8" x14ac:dyDescent="0.45">
      <c r="A64" s="27" t="s">
        <v>121</v>
      </c>
      <c r="B64" s="28">
        <f>[1]Evolutions!B63</f>
        <v>28.64878856</v>
      </c>
      <c r="C64" s="28">
        <f>[1]Evolutions!C63</f>
        <v>-0.39389780000000002</v>
      </c>
      <c r="D64" s="28"/>
      <c r="E64" s="28"/>
      <c r="F64" s="28"/>
      <c r="G64" s="28"/>
      <c r="H64" s="28"/>
    </row>
    <row r="65" spans="1:8" x14ac:dyDescent="0.45">
      <c r="A65" s="27" t="s">
        <v>122</v>
      </c>
      <c r="B65" s="28">
        <f>[1]Evolutions!B64</f>
        <v>28.385164889999999</v>
      </c>
      <c r="C65" s="28">
        <f>[1]Evolutions!C64</f>
        <v>-0.26362366999999998</v>
      </c>
      <c r="D65" s="28"/>
      <c r="E65" s="28"/>
      <c r="F65" s="28"/>
      <c r="G65" s="28"/>
      <c r="H65" s="28"/>
    </row>
    <row r="66" spans="1:8" x14ac:dyDescent="0.45">
      <c r="A66" s="27" t="s">
        <v>123</v>
      </c>
      <c r="B66" s="28">
        <f>[1]Evolutions!B65</f>
        <v>22.648643209999999</v>
      </c>
      <c r="C66" s="28">
        <f>[1]Evolutions!C65</f>
        <v>-5.7365216800000001</v>
      </c>
      <c r="D66" s="28"/>
      <c r="E66" s="28"/>
      <c r="F66" s="28"/>
      <c r="G66" s="28"/>
      <c r="H66" s="28"/>
    </row>
    <row r="67" spans="1:8" x14ac:dyDescent="0.45">
      <c r="A67" s="27" t="s">
        <v>124</v>
      </c>
      <c r="B67" s="28">
        <f>[1]Evolutions!B66</f>
        <v>0</v>
      </c>
      <c r="C67" s="28">
        <f>[1]Evolutions!C66</f>
        <v>0</v>
      </c>
      <c r="D67" s="28"/>
      <c r="E67" s="28"/>
      <c r="F67" s="28"/>
      <c r="G67" s="28"/>
      <c r="H67" s="28"/>
    </row>
    <row r="68" spans="1:8" x14ac:dyDescent="0.45">
      <c r="A68" s="27" t="s">
        <v>125</v>
      </c>
      <c r="B68" s="28">
        <f>[1]Evolutions!B67</f>
        <v>31.136664119999999</v>
      </c>
      <c r="C68" s="28">
        <f>[1]Evolutions!C67</f>
        <v>1.80132428</v>
      </c>
      <c r="D68" s="28"/>
      <c r="E68" s="28"/>
      <c r="F68" s="28"/>
      <c r="G68" s="28"/>
      <c r="H68" s="28"/>
    </row>
    <row r="69" spans="1:8" x14ac:dyDescent="0.45">
      <c r="A69" s="27" t="s">
        <v>126</v>
      </c>
      <c r="B69" s="28">
        <f>[1]Evolutions!B68</f>
        <v>28.193576149999998</v>
      </c>
      <c r="C69" s="28">
        <f>[1]Evolutions!C68</f>
        <v>-2.9430879700000001</v>
      </c>
      <c r="D69" s="28"/>
      <c r="E69" s="28"/>
      <c r="F69" s="28"/>
      <c r="G69" s="28"/>
      <c r="H69" s="28"/>
    </row>
    <row r="70" spans="1:8" x14ac:dyDescent="0.45">
      <c r="A70" s="27" t="s">
        <v>127</v>
      </c>
      <c r="B70" s="28">
        <f>[1]Evolutions!B69</f>
        <v>28.846740759999999</v>
      </c>
      <c r="C70" s="28">
        <f>[1]Evolutions!C69</f>
        <v>0.65316461000000003</v>
      </c>
      <c r="D70" s="28"/>
      <c r="E70" s="28"/>
      <c r="F70" s="28"/>
      <c r="G70" s="28"/>
      <c r="H70" s="28"/>
    </row>
    <row r="71" spans="1:8" x14ac:dyDescent="0.45">
      <c r="A71" s="27" t="s">
        <v>128</v>
      </c>
      <c r="B71" s="28">
        <f>[1]Evolutions!B70</f>
        <v>27.599842450000001</v>
      </c>
      <c r="C71" s="28">
        <f>[1]Evolutions!C70</f>
        <v>-1.24689831</v>
      </c>
      <c r="D71" s="28"/>
      <c r="E71" s="28"/>
      <c r="F71" s="28"/>
      <c r="G71" s="28"/>
      <c r="H71" s="28"/>
    </row>
    <row r="72" spans="1:8" x14ac:dyDescent="0.45">
      <c r="A72" s="27" t="s">
        <v>129</v>
      </c>
      <c r="B72" s="28">
        <f>[1]Evolutions!B71</f>
        <v>28.15057092</v>
      </c>
      <c r="C72" s="28">
        <f>[1]Evolutions!C71</f>
        <v>0.55072847000000003</v>
      </c>
      <c r="D72" s="28"/>
      <c r="E72" s="28"/>
      <c r="F72" s="28"/>
      <c r="G72" s="28"/>
      <c r="H72" s="28"/>
    </row>
    <row r="73" spans="1:8" x14ac:dyDescent="0.45">
      <c r="A73" s="27" t="s">
        <v>130</v>
      </c>
      <c r="B73" s="28">
        <f>[1]Evolutions!B72</f>
        <v>28.636514089999999</v>
      </c>
      <c r="C73" s="28">
        <f>[1]Evolutions!C72</f>
        <v>0.48594316999999998</v>
      </c>
      <c r="D73" s="28"/>
      <c r="E73" s="28"/>
      <c r="F73" s="28"/>
      <c r="G73" s="28"/>
      <c r="H73" s="28"/>
    </row>
    <row r="74" spans="1:8" x14ac:dyDescent="0.45">
      <c r="A74" s="27" t="s">
        <v>131</v>
      </c>
      <c r="B74" s="28">
        <f>[1]Evolutions!B73</f>
        <v>28.362331560000001</v>
      </c>
      <c r="C74" s="28">
        <f>[1]Evolutions!C73</f>
        <v>-0.27418253999999997</v>
      </c>
      <c r="D74" s="28"/>
      <c r="E74" s="28"/>
      <c r="F74" s="28"/>
      <c r="G74" s="28"/>
      <c r="H74" s="28"/>
    </row>
    <row r="75" spans="1:8" x14ac:dyDescent="0.45">
      <c r="A75" s="27" t="s">
        <v>132</v>
      </c>
      <c r="B75" s="28">
        <f>[1]Evolutions!B74</f>
        <v>28.675057880000001</v>
      </c>
      <c r="C75" s="28">
        <f>[1]Evolutions!C74</f>
        <v>0.31272632</v>
      </c>
      <c r="D75" s="28"/>
      <c r="E75" s="28"/>
      <c r="F75" s="28"/>
      <c r="G75" s="28"/>
      <c r="H75" s="28"/>
    </row>
    <row r="76" spans="1:8" x14ac:dyDescent="0.45">
      <c r="A76" s="27" t="s">
        <v>133</v>
      </c>
      <c r="B76" s="28">
        <f>[1]Evolutions!B75</f>
        <v>28.811125069999999</v>
      </c>
      <c r="C76" s="28">
        <f>[1]Evolutions!C75</f>
        <v>0.13606719</v>
      </c>
      <c r="D76" s="28"/>
      <c r="E76" s="28"/>
      <c r="F76" s="28"/>
      <c r="G76" s="28"/>
      <c r="H76" s="28"/>
    </row>
    <row r="77" spans="1:8" x14ac:dyDescent="0.45">
      <c r="A77" s="27" t="s">
        <v>134</v>
      </c>
      <c r="B77" s="28">
        <f>[1]Evolutions!B76</f>
        <v>28.599956110000001</v>
      </c>
      <c r="C77" s="28">
        <f>[1]Evolutions!C76</f>
        <v>-0.21116894999999999</v>
      </c>
      <c r="D77" s="28"/>
      <c r="E77" s="28"/>
      <c r="F77" s="28"/>
      <c r="G77" s="28"/>
      <c r="H77" s="28"/>
    </row>
    <row r="78" spans="1:8" x14ac:dyDescent="0.45">
      <c r="A78" s="27" t="s">
        <v>135</v>
      </c>
      <c r="B78" s="28">
        <f>[1]Evolutions!B77</f>
        <v>28.647428869999999</v>
      </c>
      <c r="C78" s="28">
        <f>[1]Evolutions!C77</f>
        <v>4.7472760000000003E-2</v>
      </c>
      <c r="D78" s="28"/>
      <c r="E78" s="28"/>
      <c r="F78" s="28"/>
      <c r="G78" s="28"/>
      <c r="H78" s="28"/>
    </row>
    <row r="79" spans="1:8" x14ac:dyDescent="0.45">
      <c r="A79" s="27" t="s">
        <v>136</v>
      </c>
      <c r="B79" s="28">
        <f>[1]Evolutions!B78</f>
        <v>29.46229232</v>
      </c>
      <c r="C79" s="28">
        <f>[1]Evolutions!C78</f>
        <v>0.81486345000000004</v>
      </c>
      <c r="D79" s="28"/>
      <c r="E79" s="28"/>
      <c r="F79" s="28"/>
      <c r="G79" s="28"/>
      <c r="H79" s="28"/>
    </row>
    <row r="80" spans="1:8" x14ac:dyDescent="0.45">
      <c r="A80" s="27" t="s">
        <v>137</v>
      </c>
      <c r="B80" s="28">
        <f>[1]Evolutions!B79</f>
        <v>29.147159380000002</v>
      </c>
      <c r="C80" s="28">
        <f>[1]Evolutions!C79</f>
        <v>-0.31513295000000002</v>
      </c>
      <c r="D80" s="28"/>
      <c r="E80" s="28"/>
      <c r="F80" s="28"/>
      <c r="G80" s="28"/>
      <c r="H80" s="28"/>
    </row>
    <row r="81" spans="1:8" x14ac:dyDescent="0.45">
      <c r="A81" s="27" t="s">
        <v>138</v>
      </c>
      <c r="B81" s="28">
        <f>[1]Evolutions!B80</f>
        <v>28.526621469999998</v>
      </c>
      <c r="C81" s="28">
        <f>[1]Evolutions!C80</f>
        <v>-0.62053789999999998</v>
      </c>
      <c r="D81" s="28"/>
      <c r="E81" s="28"/>
      <c r="F81" s="28"/>
      <c r="G81" s="28"/>
      <c r="H81" s="28"/>
    </row>
    <row r="82" spans="1:8" x14ac:dyDescent="0.45">
      <c r="A82" s="27" t="s">
        <v>139</v>
      </c>
      <c r="B82" s="28">
        <f>[1]Evolutions!B81</f>
        <v>28.884356919999998</v>
      </c>
      <c r="C82" s="28">
        <f>[1]Evolutions!C81</f>
        <v>0.35773545000000001</v>
      </c>
      <c r="D82" s="28"/>
      <c r="E82" s="28"/>
      <c r="F82" s="28"/>
      <c r="G82" s="28"/>
      <c r="H82" s="28"/>
    </row>
    <row r="83" spans="1:8" x14ac:dyDescent="0.45">
      <c r="A83" s="27" t="s">
        <v>140</v>
      </c>
      <c r="B83" s="28">
        <f>[1]Evolutions!B82</f>
        <v>28.72976615</v>
      </c>
      <c r="C83" s="28">
        <f>[1]Evolutions!C82</f>
        <v>-0.15459076999999999</v>
      </c>
      <c r="D83" s="28"/>
      <c r="E83" s="28"/>
      <c r="F83" s="28"/>
      <c r="G83" s="28"/>
      <c r="H83" s="28"/>
    </row>
    <row r="84" spans="1:8" x14ac:dyDescent="0.45">
      <c r="A84" s="27" t="s">
        <v>141</v>
      </c>
      <c r="B84" s="28">
        <f>[1]Evolutions!B83</f>
        <v>29.9558049</v>
      </c>
      <c r="C84" s="28">
        <f>[1]Evolutions!C83</f>
        <v>1.2260387500000001</v>
      </c>
      <c r="D84" s="28"/>
      <c r="E84" s="28"/>
      <c r="F84" s="28"/>
      <c r="G84" s="28"/>
      <c r="H84" s="28"/>
    </row>
    <row r="85" spans="1:8" x14ac:dyDescent="0.45">
      <c r="A85" s="27" t="s">
        <v>142</v>
      </c>
      <c r="B85" s="28">
        <f>[1]Evolutions!B84</f>
        <v>29.19938522</v>
      </c>
      <c r="C85" s="28">
        <f>[1]Evolutions!C84</f>
        <v>-0.75641968000000004</v>
      </c>
      <c r="D85" s="28"/>
      <c r="E85" s="28"/>
      <c r="F85" s="28"/>
      <c r="G85" s="28"/>
      <c r="H85" s="28"/>
    </row>
    <row r="86" spans="1:8" x14ac:dyDescent="0.45">
      <c r="A86" s="27" t="s">
        <v>143</v>
      </c>
      <c r="B86" s="28">
        <f>[1]Evolutions!B85</f>
        <v>30.185327099999999</v>
      </c>
      <c r="C86" s="28">
        <f>[1]Evolutions!C85</f>
        <v>0.98594188000000005</v>
      </c>
      <c r="D86" s="28"/>
      <c r="E86" s="28"/>
      <c r="F86" s="28"/>
      <c r="G86" s="28"/>
      <c r="H86" s="28"/>
    </row>
    <row r="87" spans="1:8" x14ac:dyDescent="0.45">
      <c r="A87" s="27" t="s">
        <v>144</v>
      </c>
      <c r="B87" s="28">
        <f>[1]Evolutions!B86</f>
        <v>24.81870181</v>
      </c>
      <c r="C87" s="28">
        <f>[1]Evolutions!C86</f>
        <v>-5.3666252999999999</v>
      </c>
      <c r="D87" s="28"/>
      <c r="E87" s="28"/>
      <c r="F87" s="28"/>
      <c r="G87" s="28"/>
      <c r="H87" s="28"/>
    </row>
    <row r="88" spans="1:8" x14ac:dyDescent="0.45">
      <c r="A88" s="27" t="s">
        <v>145</v>
      </c>
      <c r="B88" s="28">
        <f>[1]Evolutions!B87</f>
        <v>28.1158644</v>
      </c>
      <c r="C88" s="28">
        <f>[1]Evolutions!C87</f>
        <v>3.2971625900000001</v>
      </c>
      <c r="D88" s="28"/>
      <c r="E88" s="28"/>
      <c r="F88" s="28"/>
      <c r="G88" s="28"/>
      <c r="H88" s="28"/>
    </row>
    <row r="89" spans="1:8" x14ac:dyDescent="0.45">
      <c r="A89" s="27" t="s">
        <v>146</v>
      </c>
      <c r="B89" s="28">
        <f>[1]Evolutions!B88</f>
        <v>29.7389972</v>
      </c>
      <c r="C89" s="28">
        <f>[1]Evolutions!C88</f>
        <v>1.6231328</v>
      </c>
      <c r="D89" s="28"/>
      <c r="E89" s="28"/>
      <c r="F89" s="28"/>
      <c r="G89" s="28"/>
      <c r="H89" s="28"/>
    </row>
    <row r="90" spans="1:8" x14ac:dyDescent="0.45">
      <c r="A90" s="27" t="s">
        <v>147</v>
      </c>
      <c r="B90" s="28">
        <f>[1]Evolutions!B89</f>
        <v>30.384339610000001</v>
      </c>
      <c r="C90" s="28">
        <f>[1]Evolutions!C89</f>
        <v>0.64534241000000003</v>
      </c>
      <c r="D90" s="28"/>
      <c r="E90" s="28"/>
      <c r="F90" s="28"/>
      <c r="G90" s="28"/>
      <c r="H90" s="28"/>
    </row>
    <row r="91" spans="1:8" x14ac:dyDescent="0.45">
      <c r="A91" s="27" t="s">
        <v>148</v>
      </c>
      <c r="B91" s="28">
        <f>[1]Evolutions!B90</f>
        <v>30.986993949999999</v>
      </c>
      <c r="C91" s="28">
        <f>[1]Evolutions!C90</f>
        <v>0.60265435000000001</v>
      </c>
      <c r="D91" s="28"/>
      <c r="E91" s="28"/>
      <c r="F91" s="28"/>
      <c r="G91" s="28"/>
      <c r="H91" s="28"/>
    </row>
    <row r="92" spans="1:8" x14ac:dyDescent="0.45">
      <c r="A92" s="27" t="s">
        <v>149</v>
      </c>
      <c r="B92" s="28">
        <f>[1]Evolutions!B91</f>
        <v>30.2735004</v>
      </c>
      <c r="C92" s="28">
        <f>[1]Evolutions!C91</f>
        <v>-0.71349355999999997</v>
      </c>
      <c r="D92" s="28"/>
      <c r="E92" s="28"/>
      <c r="F92" s="28"/>
      <c r="G92" s="28"/>
      <c r="H92" s="28"/>
    </row>
    <row r="93" spans="1:8" x14ac:dyDescent="0.45">
      <c r="A93" s="27" t="s">
        <v>150</v>
      </c>
      <c r="B93" s="28">
        <f>[1]Evolutions!B92</f>
        <v>29.043434449999999</v>
      </c>
      <c r="C93" s="28">
        <f>[1]Evolutions!C92</f>
        <v>-1.23006594</v>
      </c>
      <c r="D93" s="28"/>
      <c r="E93" s="28"/>
      <c r="F93" s="28"/>
      <c r="G93" s="28"/>
      <c r="H93" s="28"/>
    </row>
    <row r="94" spans="1:8" x14ac:dyDescent="0.45">
      <c r="A94" s="27" t="s">
        <v>151</v>
      </c>
      <c r="B94" s="28">
        <f>[1]Evolutions!B93</f>
        <v>30.010643510000001</v>
      </c>
      <c r="C94" s="28">
        <f>[1]Evolutions!C93</f>
        <v>0.96720905999999995</v>
      </c>
      <c r="D94" s="28"/>
      <c r="E94" s="28"/>
      <c r="F94" s="28"/>
      <c r="G94" s="28"/>
      <c r="H94" s="28"/>
    </row>
    <row r="95" spans="1:8" x14ac:dyDescent="0.45">
      <c r="A95" s="27" t="s">
        <v>152</v>
      </c>
      <c r="B95" s="28">
        <f>[1]Evolutions!B94</f>
        <v>30.407870110000001</v>
      </c>
      <c r="C95" s="28">
        <f>[1]Evolutions!C94</f>
        <v>0.39722659999999999</v>
      </c>
      <c r="D95" s="28"/>
      <c r="E95" s="28"/>
      <c r="F95" s="28"/>
      <c r="G95" s="28"/>
      <c r="H95" s="28"/>
    </row>
    <row r="96" spans="1:8" x14ac:dyDescent="0.45">
      <c r="A96" s="27" t="s">
        <v>153</v>
      </c>
      <c r="B96" s="28">
        <f>[1]Evolutions!B95</f>
        <v>31.117269060000002</v>
      </c>
      <c r="C96" s="28">
        <f>[1]Evolutions!C95</f>
        <v>0.70939894999999997</v>
      </c>
      <c r="D96" s="28"/>
      <c r="E96" s="28"/>
      <c r="F96" s="28"/>
      <c r="G96" s="28"/>
      <c r="H96" s="28"/>
    </row>
    <row r="97" spans="1:8" x14ac:dyDescent="0.45">
      <c r="A97" s="27" t="s">
        <v>154</v>
      </c>
      <c r="B97" s="28">
        <f>[1]Evolutions!B96</f>
        <v>30.201144719999999</v>
      </c>
      <c r="C97" s="28">
        <f>[1]Evolutions!C96</f>
        <v>-0.91612433999999998</v>
      </c>
      <c r="D97" s="28"/>
      <c r="E97" s="28"/>
      <c r="F97" s="28"/>
      <c r="G97" s="28"/>
      <c r="H97" s="28"/>
    </row>
    <row r="98" spans="1:8" x14ac:dyDescent="0.45">
      <c r="A98" s="27" t="s">
        <v>155</v>
      </c>
      <c r="B98" s="28">
        <f>[1]Evolutions!B97</f>
        <v>31.263172709999999</v>
      </c>
      <c r="C98" s="28">
        <f>[1]Evolutions!C97</f>
        <v>1.06202799</v>
      </c>
      <c r="D98" s="28"/>
      <c r="E98" s="28"/>
      <c r="F98" s="28"/>
      <c r="G98" s="28"/>
      <c r="H98" s="28"/>
    </row>
    <row r="99" spans="1:8" x14ac:dyDescent="0.45">
      <c r="A99" s="27" t="s">
        <v>156</v>
      </c>
      <c r="B99" s="28">
        <f>[1]Evolutions!B98</f>
        <v>0</v>
      </c>
      <c r="C99" s="28">
        <f>[1]Evolutions!C98</f>
        <v>0</v>
      </c>
      <c r="D99" s="28"/>
      <c r="E99" s="28"/>
      <c r="F99" s="28"/>
      <c r="G99" s="28"/>
      <c r="H99" s="28"/>
    </row>
    <row r="100" spans="1:8" x14ac:dyDescent="0.45">
      <c r="A100" s="27" t="s">
        <v>157</v>
      </c>
      <c r="B100" s="28">
        <f>[1]Evolutions!B99</f>
        <v>31.348852740000002</v>
      </c>
      <c r="C100" s="28">
        <f>[1]Evolutions!C99</f>
        <v>0.51234290000000005</v>
      </c>
      <c r="D100" s="28"/>
      <c r="E100" s="28"/>
      <c r="F100" s="28"/>
      <c r="G100" s="28"/>
      <c r="H100" s="28"/>
    </row>
    <row r="101" spans="1:8" x14ac:dyDescent="0.45">
      <c r="A101" s="27" t="s">
        <v>158</v>
      </c>
      <c r="B101" s="28">
        <f>[1]Evolutions!B100</f>
        <v>29.88376319</v>
      </c>
      <c r="C101" s="28">
        <f>[1]Evolutions!C100</f>
        <v>-1.4650895500000001</v>
      </c>
      <c r="D101" s="28"/>
      <c r="E101" s="28"/>
      <c r="F101" s="28"/>
      <c r="G101" s="28"/>
      <c r="H101" s="28"/>
    </row>
    <row r="102" spans="1:8" x14ac:dyDescent="0.45">
      <c r="A102" s="27" t="s">
        <v>159</v>
      </c>
      <c r="B102" s="28">
        <f>[1]Evolutions!B101</f>
        <v>31.017968679999999</v>
      </c>
      <c r="C102" s="28">
        <f>[1]Evolutions!C101</f>
        <v>1.13420549</v>
      </c>
      <c r="D102" s="28"/>
      <c r="E102" s="28"/>
      <c r="F102" s="28"/>
      <c r="G102" s="28"/>
      <c r="H102" s="28"/>
    </row>
    <row r="103" spans="1:8" x14ac:dyDescent="0.45">
      <c r="A103" s="27" t="s">
        <v>160</v>
      </c>
      <c r="B103" s="28">
        <f>[1]Evolutions!B102</f>
        <v>29.983406030000001</v>
      </c>
      <c r="C103" s="28">
        <f>[1]Evolutions!C102</f>
        <v>-1.03456265</v>
      </c>
      <c r="D103" s="28"/>
      <c r="E103" s="28"/>
      <c r="F103" s="28"/>
      <c r="G103" s="28"/>
      <c r="H103" s="28"/>
    </row>
    <row r="104" spans="1:8" x14ac:dyDescent="0.45">
      <c r="A104" s="27" t="s">
        <v>161</v>
      </c>
      <c r="B104" s="28">
        <f>[1]Evolutions!B103</f>
        <v>30.152783679999999</v>
      </c>
      <c r="C104" s="28">
        <f>[1]Evolutions!C103</f>
        <v>0.16937764999999999</v>
      </c>
      <c r="D104" s="28"/>
      <c r="E104" s="28"/>
      <c r="F104" s="28"/>
      <c r="G104" s="28"/>
      <c r="H104" s="28"/>
    </row>
    <row r="105" spans="1:8" x14ac:dyDescent="0.45">
      <c r="A105" s="27" t="s">
        <v>162</v>
      </c>
      <c r="B105" s="28">
        <f>[1]Evolutions!B104</f>
        <v>29.29066641</v>
      </c>
      <c r="C105" s="28">
        <f>[1]Evolutions!C104</f>
        <v>-0.86211727999999999</v>
      </c>
      <c r="D105" s="28"/>
      <c r="E105" s="28"/>
      <c r="F105" s="28"/>
      <c r="G105" s="28"/>
      <c r="H105" s="28"/>
    </row>
    <row r="106" spans="1:8" x14ac:dyDescent="0.45">
      <c r="A106" s="27" t="s">
        <v>163</v>
      </c>
      <c r="B106" s="28">
        <f>[1]Evolutions!B105</f>
        <v>29.375885270000001</v>
      </c>
      <c r="C106" s="28">
        <f>[1]Evolutions!C105</f>
        <v>8.5218859999999994E-2</v>
      </c>
      <c r="D106" s="28"/>
      <c r="E106" s="28"/>
      <c r="F106" s="28"/>
      <c r="G106" s="28"/>
      <c r="H106" s="28"/>
    </row>
    <row r="107" spans="1:8" x14ac:dyDescent="0.45">
      <c r="A107" s="27" t="s">
        <v>164</v>
      </c>
      <c r="B107" s="28">
        <f>[1]Evolutions!B106</f>
        <v>29.417865679999998</v>
      </c>
      <c r="C107" s="28">
        <f>[1]Evolutions!C106</f>
        <v>4.1980410000000003E-2</v>
      </c>
      <c r="D107" s="28"/>
      <c r="E107" s="28"/>
      <c r="F107" s="28"/>
      <c r="G107" s="28"/>
      <c r="H107" s="28"/>
    </row>
    <row r="108" spans="1:8" x14ac:dyDescent="0.45">
      <c r="A108" s="27" t="s">
        <v>165</v>
      </c>
      <c r="B108" s="28">
        <f>[1]Evolutions!B107</f>
        <v>30.240082699999999</v>
      </c>
      <c r="C108" s="28">
        <f>[1]Evolutions!C107</f>
        <v>0.82221701999999997</v>
      </c>
      <c r="D108" s="28"/>
      <c r="E108" s="28"/>
      <c r="F108" s="28"/>
      <c r="G108" s="28"/>
      <c r="H108" s="28"/>
    </row>
    <row r="109" spans="1:8" x14ac:dyDescent="0.45">
      <c r="A109" s="27" t="s">
        <v>166</v>
      </c>
      <c r="B109" s="28">
        <f>[1]Evolutions!B108</f>
        <v>31.541942250000002</v>
      </c>
      <c r="C109" s="28">
        <f>[1]Evolutions!C108</f>
        <v>1.3018595500000001</v>
      </c>
      <c r="D109" s="28"/>
      <c r="E109" s="28"/>
      <c r="F109" s="28"/>
      <c r="G109" s="28"/>
      <c r="H109" s="28"/>
    </row>
    <row r="110" spans="1:8" x14ac:dyDescent="0.45">
      <c r="A110" s="27" t="s">
        <v>167</v>
      </c>
      <c r="B110" s="28">
        <f>[1]Evolutions!B109</f>
        <v>29.71384553</v>
      </c>
      <c r="C110" s="28">
        <f>[1]Evolutions!C109</f>
        <v>-1.82809672</v>
      </c>
      <c r="D110" s="28"/>
      <c r="E110" s="28"/>
      <c r="F110" s="28"/>
      <c r="G110" s="28"/>
      <c r="H110" s="28"/>
    </row>
    <row r="111" spans="1:8" x14ac:dyDescent="0.45">
      <c r="A111" s="27" t="s">
        <v>168</v>
      </c>
      <c r="B111" s="28">
        <f>[1]Evolutions!B110</f>
        <v>28.424792329999999</v>
      </c>
      <c r="C111" s="28">
        <f>[1]Evolutions!C110</f>
        <v>-1.2890531999999999</v>
      </c>
      <c r="D111" s="28"/>
      <c r="E111" s="28"/>
      <c r="F111" s="28"/>
      <c r="G111" s="28"/>
      <c r="H111" s="28"/>
    </row>
    <row r="112" spans="1:8" x14ac:dyDescent="0.45">
      <c r="A112" s="27" t="s">
        <v>169</v>
      </c>
      <c r="B112" s="28">
        <f>[1]Evolutions!B111</f>
        <v>29.50002778</v>
      </c>
      <c r="C112" s="28">
        <f>[1]Evolutions!C111</f>
        <v>1.0752354500000001</v>
      </c>
      <c r="D112" s="28"/>
      <c r="E112" s="28"/>
      <c r="F112" s="28"/>
      <c r="G112" s="28"/>
      <c r="H112" s="28"/>
    </row>
    <row r="113" spans="1:8" x14ac:dyDescent="0.45">
      <c r="A113" s="27" t="s">
        <v>170</v>
      </c>
      <c r="B113" s="28">
        <f>[1]Evolutions!B112</f>
        <v>29.853645960000001</v>
      </c>
      <c r="C113" s="28">
        <f>[1]Evolutions!C112</f>
        <v>0.35361818</v>
      </c>
      <c r="D113" s="28"/>
      <c r="E113" s="28"/>
      <c r="F113" s="28"/>
      <c r="G113" s="28"/>
      <c r="H113" s="28"/>
    </row>
    <row r="114" spans="1:8" x14ac:dyDescent="0.45">
      <c r="A114" s="27" t="s">
        <v>171</v>
      </c>
      <c r="B114" s="28">
        <f>[1]Evolutions!B113</f>
        <v>28.08314588</v>
      </c>
      <c r="C114" s="28">
        <f>[1]Evolutions!C113</f>
        <v>-1.7705000799999999</v>
      </c>
      <c r="D114" s="28"/>
      <c r="E114" s="28"/>
      <c r="F114" s="28"/>
      <c r="G114" s="28"/>
      <c r="H114" s="28"/>
    </row>
    <row r="115" spans="1:8" x14ac:dyDescent="0.45">
      <c r="A115" s="27" t="s">
        <v>172</v>
      </c>
      <c r="B115" s="28">
        <f>[1]Evolutions!B114</f>
        <v>26.54080308</v>
      </c>
      <c r="C115" s="28">
        <f>[1]Evolutions!C114</f>
        <v>-1.5423427999999999</v>
      </c>
      <c r="D115" s="28"/>
      <c r="E115" s="28"/>
      <c r="F115" s="28"/>
      <c r="G115" s="28"/>
      <c r="H115" s="28"/>
    </row>
    <row r="116" spans="1:8" x14ac:dyDescent="0.45">
      <c r="A116" s="27" t="s">
        <v>173</v>
      </c>
      <c r="B116" s="28">
        <f>[1]Evolutions!B115</f>
        <v>25.658822959999998</v>
      </c>
      <c r="C116" s="28">
        <f>[1]Evolutions!C115</f>
        <v>-0.88198012000000003</v>
      </c>
      <c r="D116" s="28"/>
      <c r="E116" s="28"/>
      <c r="F116" s="28"/>
      <c r="G116" s="28"/>
      <c r="H116" s="28"/>
    </row>
    <row r="117" spans="1:8" x14ac:dyDescent="0.45">
      <c r="A117" s="27" t="s">
        <v>174</v>
      </c>
      <c r="B117" s="28">
        <f>[1]Evolutions!B116</f>
        <v>25.66663552</v>
      </c>
      <c r="C117" s="28">
        <f>[1]Evolutions!C116</f>
        <v>7.8125599999999996E-3</v>
      </c>
      <c r="D117" s="28"/>
      <c r="E117" s="28"/>
      <c r="F117" s="28"/>
      <c r="G117" s="28"/>
      <c r="H117" s="28"/>
    </row>
    <row r="118" spans="1:8" x14ac:dyDescent="0.45">
      <c r="A118" s="27" t="s">
        <v>175</v>
      </c>
      <c r="B118" s="28">
        <f>[1]Evolutions!B117</f>
        <v>25.752837299999999</v>
      </c>
      <c r="C118" s="28">
        <f>[1]Evolutions!C117</f>
        <v>8.6201780000000006E-2</v>
      </c>
      <c r="D118" s="28"/>
      <c r="E118" s="28"/>
      <c r="F118" s="28"/>
      <c r="G118" s="28"/>
      <c r="H118" s="28"/>
    </row>
    <row r="119" spans="1:8" x14ac:dyDescent="0.45">
      <c r="A119" s="27" t="s">
        <v>176</v>
      </c>
      <c r="B119" s="28">
        <f>[1]Evolutions!B118</f>
        <v>26.092350809999999</v>
      </c>
      <c r="C119" s="28">
        <f>[1]Evolutions!C118</f>
        <v>0.33951351000000002</v>
      </c>
      <c r="D119" s="28"/>
      <c r="E119" s="28"/>
      <c r="F119" s="28"/>
      <c r="G119" s="28"/>
      <c r="H119" s="28"/>
    </row>
    <row r="120" spans="1:8" x14ac:dyDescent="0.45">
      <c r="A120" s="27" t="s">
        <v>177</v>
      </c>
      <c r="B120" s="28">
        <f>[1]Evolutions!B119</f>
        <v>26.198283830000001</v>
      </c>
      <c r="C120" s="28">
        <f>[1]Evolutions!C119</f>
        <v>0.10593302</v>
      </c>
      <c r="D120" s="28"/>
      <c r="E120" s="28"/>
      <c r="F120" s="28"/>
      <c r="G120" s="28"/>
      <c r="H120" s="28"/>
    </row>
    <row r="121" spans="1:8" x14ac:dyDescent="0.45">
      <c r="A121" s="27" t="s">
        <v>178</v>
      </c>
      <c r="B121" s="28">
        <f>[1]Evolutions!B120</f>
        <v>26.13863285</v>
      </c>
      <c r="C121" s="28">
        <f>[1]Evolutions!C120</f>
        <v>-5.9650969999999998E-2</v>
      </c>
      <c r="D121" s="28"/>
      <c r="E121" s="28"/>
      <c r="F121" s="28"/>
      <c r="G121" s="28"/>
      <c r="H121" s="28"/>
    </row>
    <row r="122" spans="1:8" x14ac:dyDescent="0.45">
      <c r="A122" s="27" t="s">
        <v>179</v>
      </c>
      <c r="B122" s="28">
        <f>[1]Evolutions!B121</f>
        <v>26.835702829999999</v>
      </c>
      <c r="C122" s="28">
        <f>[1]Evolutions!C121</f>
        <v>0.69706997999999998</v>
      </c>
      <c r="D122" s="28"/>
      <c r="E122" s="28"/>
      <c r="F122" s="28"/>
      <c r="G122" s="28"/>
      <c r="H122" s="28"/>
    </row>
    <row r="123" spans="1:8" x14ac:dyDescent="0.45">
      <c r="A123" s="27" t="s">
        <v>180</v>
      </c>
      <c r="B123" s="28">
        <f>[1]Evolutions!B122</f>
        <v>27.559657529999999</v>
      </c>
      <c r="C123" s="28">
        <f>[1]Evolutions!C122</f>
        <v>0.72395469999999995</v>
      </c>
      <c r="D123" s="28"/>
      <c r="E123" s="28"/>
      <c r="F123" s="28"/>
      <c r="G123" s="28"/>
      <c r="H123" s="28"/>
    </row>
    <row r="124" spans="1:8" x14ac:dyDescent="0.45">
      <c r="A124" s="27" t="s">
        <v>181</v>
      </c>
      <c r="B124" s="28">
        <f>[1]Evolutions!B123</f>
        <v>27.462387929999998</v>
      </c>
      <c r="C124" s="28">
        <f>[1]Evolutions!C123</f>
        <v>-9.7269599999999998E-2</v>
      </c>
      <c r="D124" s="28"/>
      <c r="E124" s="28"/>
      <c r="F124" s="28"/>
      <c r="G124" s="28"/>
      <c r="H124" s="28"/>
    </row>
    <row r="125" spans="1:8" x14ac:dyDescent="0.45">
      <c r="A125" s="27" t="s">
        <v>182</v>
      </c>
      <c r="B125" s="28">
        <f>[1]Evolutions!B124</f>
        <v>26.269473380000001</v>
      </c>
      <c r="C125" s="28">
        <f>[1]Evolutions!C124</f>
        <v>-1.19291455</v>
      </c>
      <c r="D125" s="28"/>
      <c r="E125" s="28"/>
      <c r="F125" s="28"/>
      <c r="G125" s="28"/>
      <c r="H125" s="28"/>
    </row>
    <row r="126" spans="1:8" x14ac:dyDescent="0.45">
      <c r="A126" s="27" t="s">
        <v>183</v>
      </c>
      <c r="B126" s="28">
        <f>[1]Evolutions!B125</f>
        <v>25.2752199</v>
      </c>
      <c r="C126" s="28">
        <f>[1]Evolutions!C125</f>
        <v>-0.99425348000000002</v>
      </c>
      <c r="D126" s="28"/>
      <c r="E126" s="28"/>
      <c r="F126" s="28"/>
      <c r="G126" s="28"/>
      <c r="H126" s="28"/>
    </row>
    <row r="127" spans="1:8" x14ac:dyDescent="0.45">
      <c r="A127" s="27" t="s">
        <v>184</v>
      </c>
      <c r="B127" s="28">
        <f>[1]Evolutions!B126</f>
        <v>26.030529990000002</v>
      </c>
      <c r="C127" s="28">
        <f>[1]Evolutions!C126</f>
        <v>0.75531009000000005</v>
      </c>
      <c r="D127" s="28"/>
      <c r="E127" s="28">
        <f>[1]Evolutions!E126</f>
        <v>-0.41380407000000002</v>
      </c>
      <c r="F127" s="28">
        <f>[1]Evolutions!F126</f>
        <v>3.1952670000000002E-2</v>
      </c>
      <c r="G127" s="28"/>
      <c r="H127" s="28"/>
    </row>
    <row r="128" spans="1:8" x14ac:dyDescent="0.45">
      <c r="A128" s="27" t="s">
        <v>185</v>
      </c>
      <c r="B128" s="28">
        <f>[1]Evolutions!B127</f>
        <v>26.500260399999998</v>
      </c>
      <c r="C128" s="28">
        <f>[1]Evolutions!C127</f>
        <v>0.46973040999999999</v>
      </c>
      <c r="D128" s="28"/>
      <c r="E128" s="28">
        <f>[1]Evolutions!E127</f>
        <v>-0.11564776</v>
      </c>
      <c r="F128" s="28">
        <f>[1]Evolutions!F127</f>
        <v>-0.10768271</v>
      </c>
      <c r="G128" s="28"/>
      <c r="H128" s="28"/>
    </row>
    <row r="129" spans="1:8" x14ac:dyDescent="0.45">
      <c r="A129" s="27" t="s">
        <v>186</v>
      </c>
      <c r="B129" s="28">
        <f>[1]Evolutions!B128</f>
        <v>26.269123189999998</v>
      </c>
      <c r="C129" s="28">
        <f>[1]Evolutions!C128</f>
        <v>-0.23113721000000001</v>
      </c>
      <c r="D129" s="28"/>
      <c r="E129" s="28">
        <f>[1]Evolutions!E128</f>
        <v>-0.26028589000000002</v>
      </c>
      <c r="F129" s="28">
        <f>[1]Evolutions!F128</f>
        <v>-0.17926201999999999</v>
      </c>
      <c r="G129" s="28"/>
      <c r="H129" s="28"/>
    </row>
    <row r="130" spans="1:8" x14ac:dyDescent="0.45">
      <c r="A130" s="27" t="s">
        <v>187</v>
      </c>
      <c r="B130" s="28">
        <f>[1]Evolutions!B129</f>
        <v>26.667129809999999</v>
      </c>
      <c r="C130" s="28">
        <f>[1]Evolutions!C129</f>
        <v>0.39800661999999998</v>
      </c>
      <c r="D130" s="28"/>
      <c r="E130" s="28">
        <f>[1]Evolutions!E129</f>
        <v>-0.18112565</v>
      </c>
      <c r="F130" s="28">
        <f>[1]Evolutions!F129</f>
        <v>-0.31875629</v>
      </c>
      <c r="G130" s="28"/>
      <c r="H130" s="28"/>
    </row>
    <row r="131" spans="1:8" x14ac:dyDescent="0.45">
      <c r="A131" s="27" t="s">
        <v>188</v>
      </c>
      <c r="B131" s="28">
        <f>[1]Evolutions!B130</f>
        <v>0</v>
      </c>
      <c r="C131" s="28">
        <f>[1]Evolutions!C130</f>
        <v>0</v>
      </c>
      <c r="D131" s="28"/>
      <c r="E131" s="28">
        <f>[1]Evolutions!E130</f>
        <v>0</v>
      </c>
      <c r="F131" s="28">
        <f>[1]Evolutions!F130</f>
        <v>0</v>
      </c>
      <c r="G131" s="28"/>
      <c r="H131" s="28"/>
    </row>
    <row r="132" spans="1:8" x14ac:dyDescent="0.45">
      <c r="A132" s="27" t="s">
        <v>189</v>
      </c>
      <c r="B132" s="28">
        <f>[1]Evolutions!B131</f>
        <v>26.00437024</v>
      </c>
      <c r="C132" s="28">
        <f>[1]Evolutions!C131</f>
        <v>0.62726358999999998</v>
      </c>
      <c r="D132" s="28"/>
      <c r="E132" s="28">
        <f>[1]Evolutions!E131</f>
        <v>0.23527092999999999</v>
      </c>
      <c r="F132" s="28">
        <f>[1]Evolutions!F131</f>
        <v>-6.4533859999999998E-2</v>
      </c>
      <c r="G132" s="28"/>
      <c r="H132" s="28"/>
    </row>
    <row r="133" spans="1:8" x14ac:dyDescent="0.45">
      <c r="A133" s="27" t="s">
        <v>190</v>
      </c>
      <c r="B133" s="28">
        <f>[1]Evolutions!B132</f>
        <v>25.412147940000001</v>
      </c>
      <c r="C133" s="28">
        <f>[1]Evolutions!C132</f>
        <v>-0.59222229999999998</v>
      </c>
      <c r="D133" s="28"/>
      <c r="E133" s="28">
        <f>[1]Evolutions!E132</f>
        <v>-0.82833858000000005</v>
      </c>
      <c r="F133" s="28">
        <f>[1]Evolutions!F132</f>
        <v>0.14142403000000001</v>
      </c>
      <c r="G133" s="28"/>
      <c r="H133" s="28"/>
    </row>
    <row r="134" spans="1:8" x14ac:dyDescent="0.45">
      <c r="A134" s="27" t="s">
        <v>191</v>
      </c>
      <c r="B134" s="28">
        <f>[1]Evolutions!B133</f>
        <v>26.358282890000002</v>
      </c>
      <c r="C134" s="28">
        <f>[1]Evolutions!C133</f>
        <v>0.94613495000000003</v>
      </c>
      <c r="D134" s="28"/>
      <c r="E134" s="28">
        <f>[1]Evolutions!E133</f>
        <v>9.9341029999999997E-2</v>
      </c>
      <c r="F134" s="28">
        <f>[1]Evolutions!F133</f>
        <v>0.26039817999999998</v>
      </c>
      <c r="G134" s="28"/>
      <c r="H134" s="28"/>
    </row>
    <row r="135" spans="1:8" x14ac:dyDescent="0.45">
      <c r="A135" s="27" t="s">
        <v>192</v>
      </c>
      <c r="B135" s="28">
        <f>[1]Evolutions!B134</f>
        <v>25.565370489999999</v>
      </c>
      <c r="C135" s="28">
        <f>[1]Evolutions!C134</f>
        <v>-0.79291239999999996</v>
      </c>
      <c r="D135" s="28">
        <f>[1]Evolutions!D134</f>
        <v>-0.43477911000000002</v>
      </c>
      <c r="E135" s="28">
        <f>[1]Evolutions!E134</f>
        <v>-0.64269540000000003</v>
      </c>
      <c r="F135" s="28">
        <f>[1]Evolutions!F134</f>
        <v>0.13559789999999999</v>
      </c>
      <c r="G135" s="28">
        <f>[1]Evolutions!G134</f>
        <v>0.10765047</v>
      </c>
      <c r="H135" s="28">
        <f>[1]Evolutions!H134</f>
        <v>4.1313740000000002E-2</v>
      </c>
    </row>
    <row r="136" spans="1:8" x14ac:dyDescent="0.45">
      <c r="A136" s="27" t="s">
        <v>193</v>
      </c>
      <c r="B136" s="28">
        <f>[1]Evolutions!B135</f>
        <v>24.925289939999999</v>
      </c>
      <c r="C136" s="28">
        <f>[1]Evolutions!C135</f>
        <v>-0.64008054999999997</v>
      </c>
      <c r="D136" s="28">
        <f>[1]Evolutions!D135</f>
        <v>3.8697830000000003E-2</v>
      </c>
      <c r="E136" s="28">
        <f>[1]Evolutions!E135</f>
        <v>-0.33659433999999999</v>
      </c>
      <c r="F136" s="28">
        <f>[1]Evolutions!F135</f>
        <v>7.4190279999999997E-2</v>
      </c>
      <c r="G136" s="28">
        <f>[1]Evolutions!G135</f>
        <v>-0.37707527000000002</v>
      </c>
      <c r="H136" s="28">
        <f>[1]Evolutions!H135</f>
        <v>-3.9299050000000002E-2</v>
      </c>
    </row>
    <row r="137" spans="1:8" x14ac:dyDescent="0.45">
      <c r="A137" s="27" t="s">
        <v>194</v>
      </c>
      <c r="B137" s="28">
        <f>[1]Evolutions!B136</f>
        <v>23.781027649999999</v>
      </c>
      <c r="C137" s="28">
        <f>[1]Evolutions!C136</f>
        <v>-1.1442622899999999</v>
      </c>
      <c r="D137" s="28">
        <f>[1]Evolutions!D136</f>
        <v>-0.13039514999999999</v>
      </c>
      <c r="E137" s="28">
        <f>[1]Evolutions!E136</f>
        <v>5.0170480000000003E-2</v>
      </c>
      <c r="F137" s="28">
        <f>[1]Evolutions!F136</f>
        <v>2.4421749999999999E-2</v>
      </c>
      <c r="G137" s="28">
        <f>[1]Evolutions!G136</f>
        <v>-0.98944880999999996</v>
      </c>
      <c r="H137" s="28">
        <f>[1]Evolutions!H136</f>
        <v>-9.9010559999999997E-2</v>
      </c>
    </row>
    <row r="138" spans="1:8" x14ac:dyDescent="0.45">
      <c r="A138" s="27" t="s">
        <v>195</v>
      </c>
      <c r="B138" s="28">
        <f>[1]Evolutions!B137</f>
        <v>24.387019009999999</v>
      </c>
      <c r="C138" s="28">
        <f>[1]Evolutions!C137</f>
        <v>0.60599135999999998</v>
      </c>
      <c r="D138" s="28">
        <f>[1]Evolutions!D137</f>
        <v>0.53987647000000005</v>
      </c>
      <c r="E138" s="28">
        <f>[1]Evolutions!E137</f>
        <v>0.35955599999999999</v>
      </c>
      <c r="F138" s="28">
        <f>[1]Evolutions!F137</f>
        <v>-5.7630649999999999E-2</v>
      </c>
      <c r="G138" s="28">
        <f>[1]Evolutions!G137</f>
        <v>-0.15724141</v>
      </c>
      <c r="H138" s="28">
        <f>[1]Evolutions!H137</f>
        <v>-7.8569050000000001E-2</v>
      </c>
    </row>
    <row r="139" spans="1:8" x14ac:dyDescent="0.45">
      <c r="A139" s="27" t="s">
        <v>196</v>
      </c>
      <c r="B139" s="28">
        <f>[1]Evolutions!B138</f>
        <v>24.56046383</v>
      </c>
      <c r="C139" s="28">
        <f>[1]Evolutions!C138</f>
        <v>0.17344482</v>
      </c>
      <c r="D139" s="28">
        <f>[1]Evolutions!D138</f>
        <v>0.71106214999999995</v>
      </c>
      <c r="E139" s="28">
        <f>[1]Evolutions!E138</f>
        <v>-0.35646886</v>
      </c>
      <c r="F139" s="28">
        <f>[1]Evolutions!F138</f>
        <v>2.29689E-2</v>
      </c>
      <c r="G139" s="28">
        <f>[1]Evolutions!G138</f>
        <v>-0.1183227</v>
      </c>
      <c r="H139" s="28">
        <f>[1]Evolutions!H138</f>
        <v>-8.5794670000000003E-2</v>
      </c>
    </row>
    <row r="140" spans="1:8" x14ac:dyDescent="0.45">
      <c r="A140" s="27" t="s">
        <v>197</v>
      </c>
      <c r="B140" s="28">
        <f>[1]Evolutions!B139</f>
        <v>24.866966519999998</v>
      </c>
      <c r="C140" s="28">
        <f>[1]Evolutions!C139</f>
        <v>0.30650268000000003</v>
      </c>
      <c r="D140" s="28">
        <f>[1]Evolutions!D139</f>
        <v>1.0445987000000001</v>
      </c>
      <c r="E140" s="28">
        <f>[1]Evolutions!E139</f>
        <v>-4.5196550000000002E-2</v>
      </c>
      <c r="F140" s="28">
        <f>[1]Evolutions!F139</f>
        <v>9.8062910000000003E-2</v>
      </c>
      <c r="G140" s="28">
        <f>[1]Evolutions!G139</f>
        <v>-0.70013252000000004</v>
      </c>
      <c r="H140" s="28">
        <f>[1]Evolutions!H139</f>
        <v>-9.0829839999999995E-2</v>
      </c>
    </row>
    <row r="141" spans="1:8" x14ac:dyDescent="0.45">
      <c r="A141" s="27" t="s">
        <v>198</v>
      </c>
      <c r="B141" s="28">
        <f>[1]Evolutions!B140</f>
        <v>25.054243979999999</v>
      </c>
      <c r="C141" s="28">
        <f>[1]Evolutions!C140</f>
        <v>0.18727747</v>
      </c>
      <c r="D141" s="28">
        <f>[1]Evolutions!D140</f>
        <v>0.46019064999999998</v>
      </c>
      <c r="E141" s="28">
        <f>[1]Evolutions!E140</f>
        <v>-0.57836171999999997</v>
      </c>
      <c r="F141" s="28">
        <f>[1]Evolutions!F140</f>
        <v>5.8601269999999997E-2</v>
      </c>
      <c r="G141" s="28">
        <f>[1]Evolutions!G140</f>
        <v>0.24750282000000001</v>
      </c>
      <c r="H141" s="28">
        <f>[1]Evolutions!H140</f>
        <v>-6.5556000000000002E-4</v>
      </c>
    </row>
    <row r="142" spans="1:8" x14ac:dyDescent="0.45">
      <c r="A142" s="27" t="s">
        <v>199</v>
      </c>
      <c r="B142" s="28">
        <f>[1]Evolutions!B141</f>
        <v>24.921503600000001</v>
      </c>
      <c r="C142" s="28">
        <f>[1]Evolutions!C141</f>
        <v>-0.13274037999999999</v>
      </c>
      <c r="D142" s="28">
        <f>[1]Evolutions!D141</f>
        <v>-0.17217184999999999</v>
      </c>
      <c r="E142" s="28">
        <f>[1]Evolutions!E141</f>
        <v>-0.44887804999999997</v>
      </c>
      <c r="F142" s="28">
        <f>[1]Evolutions!F141</f>
        <v>-0.34408982999999999</v>
      </c>
      <c r="G142" s="28">
        <f>[1]Evolutions!G141</f>
        <v>0.84323676999999997</v>
      </c>
      <c r="H142" s="28">
        <f>[1]Evolutions!H141</f>
        <v>-1.083742E-2</v>
      </c>
    </row>
    <row r="143" spans="1:8" x14ac:dyDescent="0.45">
      <c r="A143" s="27" t="s">
        <v>200</v>
      </c>
      <c r="B143" s="28">
        <f>[1]Evolutions!B142</f>
        <v>25.302189810000002</v>
      </c>
      <c r="C143" s="28">
        <f>[1]Evolutions!C142</f>
        <v>0.38068622000000002</v>
      </c>
      <c r="D143" s="28">
        <f>[1]Evolutions!D142</f>
        <v>0.10406164</v>
      </c>
      <c r="E143" s="28">
        <f>[1]Evolutions!E142</f>
        <v>0.19082811</v>
      </c>
      <c r="F143" s="28">
        <f>[1]Evolutions!F142</f>
        <v>5.4054499999999998E-2</v>
      </c>
      <c r="G143" s="28">
        <f>[1]Evolutions!G142</f>
        <v>-2.3434200000000001E-3</v>
      </c>
      <c r="H143" s="28">
        <f>[1]Evolutions!H142</f>
        <v>3.408539E-2</v>
      </c>
    </row>
    <row r="144" spans="1:8" x14ac:dyDescent="0.45">
      <c r="A144" s="27" t="s">
        <v>201</v>
      </c>
      <c r="B144" s="28">
        <f>[1]Evolutions!B143</f>
        <v>24.212629239999998</v>
      </c>
      <c r="C144" s="28">
        <f>[1]Evolutions!C143</f>
        <v>-1.08956057</v>
      </c>
      <c r="D144" s="28">
        <f>[1]Evolutions!D143</f>
        <v>-0.90713414000000003</v>
      </c>
      <c r="E144" s="28">
        <f>[1]Evolutions!E143</f>
        <v>0.1506729</v>
      </c>
      <c r="F144" s="28">
        <f>[1]Evolutions!F143</f>
        <v>-0.24474961000000001</v>
      </c>
      <c r="G144" s="28">
        <f>[1]Evolutions!G143</f>
        <v>-2.1316660000000001E-2</v>
      </c>
      <c r="H144" s="28">
        <f>[1]Evolutions!H143</f>
        <v>-6.7033060000000005E-2</v>
      </c>
    </row>
    <row r="145" spans="1:8" x14ac:dyDescent="0.45">
      <c r="A145" s="27" t="s">
        <v>202</v>
      </c>
      <c r="B145" s="28">
        <f>[1]Evolutions!B144</f>
        <v>24.362371830000001</v>
      </c>
      <c r="C145" s="28">
        <f>[1]Evolutions!C144</f>
        <v>0.14974257999999999</v>
      </c>
      <c r="D145" s="28">
        <f>[1]Evolutions!D144</f>
        <v>0.32808973000000002</v>
      </c>
      <c r="E145" s="28">
        <f>[1]Evolutions!E144</f>
        <v>0.13062414</v>
      </c>
      <c r="F145" s="28">
        <f>[1]Evolutions!F144</f>
        <v>-0.16875504999999999</v>
      </c>
      <c r="G145" s="28">
        <f>[1]Evolutions!G144</f>
        <v>-0.27041852999999999</v>
      </c>
      <c r="H145" s="28">
        <f>[1]Evolutions!H144</f>
        <v>0.13020229</v>
      </c>
    </row>
    <row r="146" spans="1:8" x14ac:dyDescent="0.45">
      <c r="A146" s="27" t="s">
        <v>203</v>
      </c>
      <c r="B146" s="28">
        <f>[1]Evolutions!B145</f>
        <v>24.424592090000001</v>
      </c>
      <c r="C146" s="28">
        <f>[1]Evolutions!C145</f>
        <v>6.2220259999999999E-2</v>
      </c>
      <c r="D146" s="28">
        <f>[1]Evolutions!D145</f>
        <v>0.30917832000000001</v>
      </c>
      <c r="E146" s="28">
        <f>[1]Evolutions!E145</f>
        <v>-0.17781258</v>
      </c>
      <c r="F146" s="28">
        <f>[1]Evolutions!F145</f>
        <v>-0.23592632999999999</v>
      </c>
      <c r="G146" s="28">
        <f>[1]Evolutions!G145</f>
        <v>7.5650439999999999E-2</v>
      </c>
      <c r="H146" s="28">
        <f>[1]Evolutions!H145</f>
        <v>9.1130420000000004E-2</v>
      </c>
    </row>
    <row r="147" spans="1:8" x14ac:dyDescent="0.45">
      <c r="A147" s="27" t="s">
        <v>204</v>
      </c>
      <c r="B147" s="28">
        <f>[1]Evolutions!B146</f>
        <v>25.27239367</v>
      </c>
      <c r="C147" s="28">
        <f>[1]Evolutions!C146</f>
        <v>0.84780158000000005</v>
      </c>
      <c r="D147" s="28">
        <f>[1]Evolutions!D146</f>
        <v>0.34261534999999999</v>
      </c>
      <c r="E147" s="28">
        <f>[1]Evolutions!E146</f>
        <v>0.2306327</v>
      </c>
      <c r="F147" s="28">
        <f>[1]Evolutions!F146</f>
        <v>0.15698756999999999</v>
      </c>
      <c r="G147" s="28">
        <f>[1]Evolutions!G146</f>
        <v>2.7952390000000001E-2</v>
      </c>
      <c r="H147" s="28">
        <f>[1]Evolutions!H146</f>
        <v>8.9613570000000004E-2</v>
      </c>
    </row>
    <row r="148" spans="1:8" x14ac:dyDescent="0.45">
      <c r="A148" s="27" t="s">
        <v>205</v>
      </c>
      <c r="B148" s="28">
        <f>[1]Evolutions!B147</f>
        <v>25.751782110000001</v>
      </c>
      <c r="C148" s="28">
        <f>[1]Evolutions!C147</f>
        <v>0.47938842999999998</v>
      </c>
      <c r="D148" s="28">
        <f>[1]Evolutions!D147</f>
        <v>0.46601529000000003</v>
      </c>
      <c r="E148" s="28">
        <f>[1]Evolutions!E147</f>
        <v>0.12603838000000001</v>
      </c>
      <c r="F148" s="28">
        <f>[1]Evolutions!F147</f>
        <v>-0.51628213000000001</v>
      </c>
      <c r="G148" s="28">
        <f>[1]Evolutions!G147</f>
        <v>0.28103233999999999</v>
      </c>
      <c r="H148" s="28">
        <f>[1]Evolutions!H147</f>
        <v>0.12258456</v>
      </c>
    </row>
    <row r="149" spans="1:8" x14ac:dyDescent="0.45">
      <c r="A149" s="27" t="s">
        <v>206</v>
      </c>
      <c r="B149" s="28">
        <f>[1]Evolutions!B148</f>
        <v>26.038940669999999</v>
      </c>
      <c r="C149" s="28">
        <f>[1]Evolutions!C148</f>
        <v>0.28715856000000001</v>
      </c>
      <c r="D149" s="28">
        <f>[1]Evolutions!D148</f>
        <v>0.65299161999999999</v>
      </c>
      <c r="E149" s="28">
        <f>[1]Evolutions!E148</f>
        <v>4.0420930000000001E-2</v>
      </c>
      <c r="F149" s="28">
        <f>[1]Evolutions!F148</f>
        <v>-0.20706388000000001</v>
      </c>
      <c r="G149" s="28">
        <f>[1]Evolutions!G148</f>
        <v>-0.31748109000000002</v>
      </c>
      <c r="H149" s="28">
        <f>[1]Evolutions!H148</f>
        <v>0.11829098</v>
      </c>
    </row>
    <row r="150" spans="1:8" x14ac:dyDescent="0.45">
      <c r="A150" s="27" t="s">
        <v>207</v>
      </c>
      <c r="B150" s="28">
        <f>[1]Evolutions!B149</f>
        <v>26.70695139</v>
      </c>
      <c r="C150" s="28">
        <f>[1]Evolutions!C149</f>
        <v>0.66801071999999995</v>
      </c>
      <c r="D150" s="28">
        <f>[1]Evolutions!D149</f>
        <v>1.37806092</v>
      </c>
      <c r="E150" s="28">
        <f>[1]Evolutions!E149</f>
        <v>6.7491000000000003E-4</v>
      </c>
      <c r="F150" s="28">
        <f>[1]Evolutions!F149</f>
        <v>-3.851313E-2</v>
      </c>
      <c r="G150" s="28">
        <f>[1]Evolutions!G149</f>
        <v>-0.70311961000000001</v>
      </c>
      <c r="H150" s="28">
        <f>[1]Evolutions!H149</f>
        <v>3.0907629999999998E-2</v>
      </c>
    </row>
    <row r="151" spans="1:8" x14ac:dyDescent="0.45">
      <c r="A151" s="27" t="s">
        <v>208</v>
      </c>
      <c r="B151" s="28">
        <f>[1]Evolutions!B150</f>
        <v>26.540909750000001</v>
      </c>
      <c r="C151" s="28">
        <f>[1]Evolutions!C150</f>
        <v>-0.16604163999999999</v>
      </c>
      <c r="D151" s="28">
        <f>[1]Evolutions!D150</f>
        <v>0.65588484000000002</v>
      </c>
      <c r="E151" s="28">
        <f>[1]Evolutions!E150</f>
        <v>-0.15301782999999999</v>
      </c>
      <c r="F151" s="28">
        <f>[1]Evolutions!F150</f>
        <v>-0.45469059000000001</v>
      </c>
      <c r="G151" s="28">
        <f>[1]Evolutions!G150</f>
        <v>-0.21695395000000001</v>
      </c>
      <c r="H151" s="28">
        <f>[1]Evolutions!H150</f>
        <v>2.7358899999999999E-3</v>
      </c>
    </row>
    <row r="152" spans="1:8" x14ac:dyDescent="0.45">
      <c r="A152" s="27" t="s">
        <v>209</v>
      </c>
      <c r="B152" s="28">
        <f>[1]Evolutions!B151</f>
        <v>28.04430958</v>
      </c>
      <c r="C152" s="28">
        <f>[1]Evolutions!C151</f>
        <v>1.50339983</v>
      </c>
      <c r="D152" s="28">
        <f>[1]Evolutions!D151</f>
        <v>0.7065534</v>
      </c>
      <c r="E152" s="28">
        <f>[1]Evolutions!E151</f>
        <v>0.12615266</v>
      </c>
      <c r="F152" s="28">
        <f>[1]Evolutions!F151</f>
        <v>0.82643409999999995</v>
      </c>
      <c r="G152" s="28">
        <f>[1]Evolutions!G151</f>
        <v>-0.15894363</v>
      </c>
      <c r="H152" s="28">
        <f>[1]Evolutions!H151</f>
        <v>3.2033000000000001E-3</v>
      </c>
    </row>
    <row r="153" spans="1:8" x14ac:dyDescent="0.45">
      <c r="A153" s="27" t="s">
        <v>210</v>
      </c>
      <c r="B153" s="28">
        <f>[1]Evolutions!B152</f>
        <v>26.997205439999998</v>
      </c>
      <c r="C153" s="28">
        <f>[1]Evolutions!C152</f>
        <v>-1.0471041400000001</v>
      </c>
      <c r="D153" s="28">
        <f>[1]Evolutions!D152</f>
        <v>0.12148376</v>
      </c>
      <c r="E153" s="28">
        <f>[1]Evolutions!E152</f>
        <v>9.5783320000000005E-2</v>
      </c>
      <c r="F153" s="28">
        <f>[1]Evolutions!F152</f>
        <v>-0.6487269</v>
      </c>
      <c r="G153" s="28">
        <f>[1]Evolutions!G152</f>
        <v>-0.49019355999999997</v>
      </c>
      <c r="H153" s="28">
        <f>[1]Evolutions!H152</f>
        <v>-0.12545075</v>
      </c>
    </row>
    <row r="154" spans="1:8" x14ac:dyDescent="0.45">
      <c r="A154" s="27" t="s">
        <v>211</v>
      </c>
      <c r="B154" s="28">
        <f>[1]Evolutions!B153</f>
        <v>27.18327429</v>
      </c>
      <c r="C154" s="28">
        <f>[1]Evolutions!C153</f>
        <v>0.18606885000000001</v>
      </c>
      <c r="D154" s="28">
        <f>[1]Evolutions!D153</f>
        <v>0.27515038000000003</v>
      </c>
      <c r="E154" s="28">
        <f>[1]Evolutions!E153</f>
        <v>5.4626599999999997E-2</v>
      </c>
      <c r="F154" s="28">
        <f>[1]Evolutions!F153</f>
        <v>-0.1344639</v>
      </c>
      <c r="G154" s="28">
        <f>[1]Evolutions!G153</f>
        <v>-4.8607049999999999E-2</v>
      </c>
      <c r="H154" s="28">
        <f>[1]Evolutions!H153</f>
        <v>3.936282E-2</v>
      </c>
    </row>
    <row r="155" spans="1:8" x14ac:dyDescent="0.45">
      <c r="A155" s="27" t="s">
        <v>212</v>
      </c>
      <c r="B155" s="28">
        <f>[1]Evolutions!B154</f>
        <v>28.155202689999999</v>
      </c>
      <c r="C155" s="28">
        <f>[1]Evolutions!C154</f>
        <v>0.97192840999999996</v>
      </c>
      <c r="D155" s="28">
        <f>[1]Evolutions!D154</f>
        <v>0.77451614000000002</v>
      </c>
      <c r="E155" s="28">
        <f>[1]Evolutions!E154</f>
        <v>0.11529604</v>
      </c>
      <c r="F155" s="28">
        <f>[1]Evolutions!F154</f>
        <v>-8.1457269999999998E-2</v>
      </c>
      <c r="G155" s="28">
        <f>[1]Evolutions!G154</f>
        <v>0.18578924999999999</v>
      </c>
      <c r="H155" s="28">
        <f>[1]Evolutions!H154</f>
        <v>-2.2215760000000001E-2</v>
      </c>
    </row>
    <row r="156" spans="1:8" x14ac:dyDescent="0.45">
      <c r="A156" s="27" t="s">
        <v>213</v>
      </c>
      <c r="B156" s="28">
        <f>[1]Evolutions!B155</f>
        <v>28.693803509999999</v>
      </c>
      <c r="C156" s="28">
        <f>[1]Evolutions!C155</f>
        <v>0.53860081999999998</v>
      </c>
      <c r="D156" s="28">
        <f>[1]Evolutions!D155</f>
        <v>0.71258060000000001</v>
      </c>
      <c r="E156" s="28">
        <f>[1]Evolutions!E155</f>
        <v>-0.28082792000000001</v>
      </c>
      <c r="F156" s="28">
        <f>[1]Evolutions!F155</f>
        <v>0.17693379000000001</v>
      </c>
      <c r="G156" s="28">
        <f>[1]Evolutions!G155</f>
        <v>-9.4484029999999997E-2</v>
      </c>
      <c r="H156" s="28">
        <f>[1]Evolutions!H155</f>
        <v>2.4398380000000001E-2</v>
      </c>
    </row>
    <row r="157" spans="1:8" x14ac:dyDescent="0.45">
      <c r="A157" s="27" t="s">
        <v>214</v>
      </c>
      <c r="B157" s="28">
        <f>[1]Evolutions!B156</f>
        <v>29.121824270000001</v>
      </c>
      <c r="C157" s="28">
        <f>[1]Evolutions!C156</f>
        <v>0.42802076</v>
      </c>
      <c r="D157" s="28">
        <f>[1]Evolutions!D156</f>
        <v>0.71664585000000003</v>
      </c>
      <c r="E157" s="28">
        <f>[1]Evolutions!E156</f>
        <v>-0.42716995000000002</v>
      </c>
      <c r="F157" s="28">
        <f>[1]Evolutions!F156</f>
        <v>0.16494517</v>
      </c>
      <c r="G157" s="28">
        <f>[1]Evolutions!G156</f>
        <v>-2.2431130000000001E-2</v>
      </c>
      <c r="H157" s="28">
        <f>[1]Evolutions!H156</f>
        <v>-3.96919E-3</v>
      </c>
    </row>
    <row r="158" spans="1:8" x14ac:dyDescent="0.45">
      <c r="A158" s="27" t="s">
        <v>215</v>
      </c>
      <c r="B158" s="28">
        <f>[1]Evolutions!B157</f>
        <v>30.64198494</v>
      </c>
      <c r="C158" s="28">
        <f>[1]Evolutions!C157</f>
        <v>1.5201606700000001</v>
      </c>
      <c r="D158" s="28">
        <f>[1]Evolutions!D157</f>
        <v>0.61702069000000004</v>
      </c>
      <c r="E158" s="28">
        <f>[1]Evolutions!E157</f>
        <v>-0.63937650000000001</v>
      </c>
      <c r="F158" s="28">
        <f>[1]Evolutions!F157</f>
        <v>0.33106932</v>
      </c>
      <c r="G158" s="28">
        <f>[1]Evolutions!G157</f>
        <v>1.14659511</v>
      </c>
      <c r="H158" s="28">
        <f>[1]Evolutions!H157</f>
        <v>6.4852049999999994E-2</v>
      </c>
    </row>
    <row r="159" spans="1:8" x14ac:dyDescent="0.45">
      <c r="A159" s="27" t="s">
        <v>216</v>
      </c>
      <c r="B159" s="28">
        <f>[1]Evolutions!B158</f>
        <v>30.952975989999999</v>
      </c>
      <c r="C159" s="28">
        <f>[1]Evolutions!C158</f>
        <v>0.31099104999999999</v>
      </c>
      <c r="D159" s="28">
        <f>[1]Evolutions!D158</f>
        <v>1.1070527999999999</v>
      </c>
      <c r="E159" s="28">
        <f>[1]Evolutions!E158</f>
        <v>-0.25919962000000002</v>
      </c>
      <c r="F159" s="28">
        <f>[1]Evolutions!F158</f>
        <v>-0.72052857999999997</v>
      </c>
      <c r="G159" s="28">
        <f>[1]Evolutions!G158</f>
        <v>0.12425013</v>
      </c>
      <c r="H159" s="28">
        <f>[1]Evolutions!H158</f>
        <v>5.9416320000000002E-2</v>
      </c>
    </row>
    <row r="160" spans="1:8" x14ac:dyDescent="0.45">
      <c r="A160" s="27" t="s">
        <v>217</v>
      </c>
      <c r="B160" s="28">
        <f>[1]Evolutions!B159</f>
        <v>32.391072379999997</v>
      </c>
      <c r="C160" s="28">
        <f>[1]Evolutions!C159</f>
        <v>1.4380963899999999</v>
      </c>
      <c r="D160" s="28">
        <f>[1]Evolutions!D159</f>
        <v>0.54016189999999997</v>
      </c>
      <c r="E160" s="28">
        <f>[1]Evolutions!E159</f>
        <v>-0.26015102000000001</v>
      </c>
      <c r="F160" s="28">
        <f>[1]Evolutions!F159</f>
        <v>0.62809994000000002</v>
      </c>
      <c r="G160" s="28">
        <f>[1]Evolutions!G159</f>
        <v>0.55095298999999998</v>
      </c>
      <c r="H160" s="28">
        <f>[1]Evolutions!H159</f>
        <v>-2.0967420000000001E-2</v>
      </c>
    </row>
    <row r="161" spans="1:8" x14ac:dyDescent="0.45">
      <c r="A161" s="27" t="s">
        <v>218</v>
      </c>
      <c r="B161" s="28">
        <f>[1]Evolutions!B160</f>
        <v>32.48322495</v>
      </c>
      <c r="C161" s="28">
        <f>[1]Evolutions!C160</f>
        <v>9.2152570000000003E-2</v>
      </c>
      <c r="D161" s="28">
        <f>[1]Evolutions!D160</f>
        <v>6.7211820000000005E-2</v>
      </c>
      <c r="E161" s="28">
        <f>[1]Evolutions!E160</f>
        <v>7.9205659999999997E-2</v>
      </c>
      <c r="F161" s="28">
        <f>[1]Evolutions!F160</f>
        <v>0.15077197000000001</v>
      </c>
      <c r="G161" s="28">
        <f>[1]Evolutions!G160</f>
        <v>-8.8018250000000006E-2</v>
      </c>
      <c r="H161" s="28">
        <f>[1]Evolutions!H160</f>
        <v>-0.11701863</v>
      </c>
    </row>
    <row r="162" spans="1:8" x14ac:dyDescent="0.45">
      <c r="A162" s="27" t="s">
        <v>219</v>
      </c>
      <c r="B162" s="28">
        <f>[1]Evolutions!B161</f>
        <v>30.902040679999999</v>
      </c>
      <c r="C162" s="28">
        <f>[1]Evolutions!C161</f>
        <v>-1.58118428</v>
      </c>
      <c r="D162" s="28">
        <f>[1]Evolutions!D161</f>
        <v>-0.20417007000000001</v>
      </c>
      <c r="E162" s="28">
        <f>[1]Evolutions!E161</f>
        <v>1.948155E-2</v>
      </c>
      <c r="F162" s="28">
        <f>[1]Evolutions!F161</f>
        <v>-0.77746508000000003</v>
      </c>
      <c r="G162" s="28">
        <f>[1]Evolutions!G161</f>
        <v>-0.51019097999999996</v>
      </c>
      <c r="H162" s="28">
        <f>[1]Evolutions!H161</f>
        <v>-0.10883969</v>
      </c>
    </row>
    <row r="163" spans="1:8" x14ac:dyDescent="0.45">
      <c r="A163" s="27" t="s">
        <v>220</v>
      </c>
      <c r="B163" s="28">
        <f>[1]Evolutions!B162</f>
        <v>0</v>
      </c>
      <c r="C163" s="28">
        <f>[1]Evolutions!C162</f>
        <v>0</v>
      </c>
      <c r="D163" s="28">
        <f>[1]Evolutions!D162</f>
        <v>0</v>
      </c>
      <c r="E163" s="28">
        <f>[1]Evolutions!E162</f>
        <v>0</v>
      </c>
      <c r="F163" s="28">
        <f>[1]Evolutions!F162</f>
        <v>0</v>
      </c>
      <c r="G163" s="28">
        <f>[1]Evolutions!G162</f>
        <v>0</v>
      </c>
      <c r="H163" s="28">
        <f>[1]Evolutions!H162</f>
        <v>0</v>
      </c>
    </row>
    <row r="164" spans="1:8" x14ac:dyDescent="0.45">
      <c r="A164" s="27" t="s">
        <v>221</v>
      </c>
      <c r="B164" s="28">
        <f>[1]Evolutions!B163</f>
        <v>31.992170680000001</v>
      </c>
      <c r="C164" s="28">
        <f>[1]Evolutions!C163</f>
        <v>0.17445516999999999</v>
      </c>
      <c r="D164" s="28">
        <f>[1]Evolutions!D163</f>
        <v>0.36017907999999998</v>
      </c>
      <c r="E164" s="28">
        <f>[1]Evolutions!E163</f>
        <v>-0.24431922</v>
      </c>
      <c r="F164" s="28">
        <f>[1]Evolutions!F163</f>
        <v>-3.6300489999999998E-2</v>
      </c>
      <c r="G164" s="28">
        <f>[1]Evolutions!G163</f>
        <v>0.20628115</v>
      </c>
      <c r="H164" s="28">
        <f>[1]Evolutions!H163</f>
        <v>-0.11138536</v>
      </c>
    </row>
    <row r="165" spans="1:8" x14ac:dyDescent="0.45">
      <c r="A165" s="27" t="s">
        <v>222</v>
      </c>
      <c r="B165" s="28">
        <f>[1]Evolutions!B164</f>
        <v>32.533278809999999</v>
      </c>
      <c r="C165" s="28">
        <f>[1]Evolutions!C164</f>
        <v>0.54110813000000002</v>
      </c>
      <c r="D165" s="28">
        <f>[1]Evolutions!D164</f>
        <v>1.1865300700000001</v>
      </c>
      <c r="E165" s="28">
        <f>[1]Evolutions!E164</f>
        <v>-0.44323533999999998</v>
      </c>
      <c r="F165" s="28">
        <f>[1]Evolutions!F164</f>
        <v>-1.61175E-2</v>
      </c>
      <c r="G165" s="28">
        <f>[1]Evolutions!G164</f>
        <v>-7.2605660000000002E-2</v>
      </c>
      <c r="H165" s="28">
        <f>[1]Evolutions!H164</f>
        <v>-0.11346344999999999</v>
      </c>
    </row>
    <row r="166" spans="1:8" x14ac:dyDescent="0.45">
      <c r="A166" s="27" t="s">
        <v>223</v>
      </c>
      <c r="B166" s="28">
        <f>[1]Evolutions!B165</f>
        <v>32.951338620000001</v>
      </c>
      <c r="C166" s="28">
        <f>[1]Evolutions!C165</f>
        <v>0.41805980999999998</v>
      </c>
      <c r="D166" s="28">
        <f>[1]Evolutions!D165</f>
        <v>0.79066572999999996</v>
      </c>
      <c r="E166" s="28">
        <f>[1]Evolutions!E165</f>
        <v>-0.39193452000000001</v>
      </c>
      <c r="F166" s="28">
        <f>[1]Evolutions!F165</f>
        <v>-0.13433786</v>
      </c>
      <c r="G166" s="28">
        <f>[1]Evolutions!G165</f>
        <v>0.19836730999999999</v>
      </c>
      <c r="H166" s="28">
        <f>[1]Evolutions!H165</f>
        <v>-4.4700839999999999E-2</v>
      </c>
    </row>
    <row r="167" spans="1:8" x14ac:dyDescent="0.45">
      <c r="A167" s="27" t="s">
        <v>224</v>
      </c>
      <c r="B167" s="28">
        <f>[1]Evolutions!B166</f>
        <v>33.203858400000001</v>
      </c>
      <c r="C167" s="28">
        <f>[1]Evolutions!C166</f>
        <v>0.25251978000000003</v>
      </c>
      <c r="D167" s="28">
        <f>[1]Evolutions!D166</f>
        <v>0.48071406999999999</v>
      </c>
      <c r="E167" s="28">
        <f>[1]Evolutions!E166</f>
        <v>-0.21407454000000001</v>
      </c>
      <c r="F167" s="28">
        <f>[1]Evolutions!F166</f>
        <v>0.22286590000000001</v>
      </c>
      <c r="G167" s="28">
        <f>[1]Evolutions!G166</f>
        <v>-0.16829041</v>
      </c>
      <c r="H167" s="28">
        <f>[1]Evolutions!H166</f>
        <v>-6.8695240000000005E-2</v>
      </c>
    </row>
    <row r="168" spans="1:8" x14ac:dyDescent="0.45">
      <c r="A168" s="27" t="s">
        <v>225</v>
      </c>
      <c r="B168" s="28">
        <f>[1]Evolutions!B167</f>
        <v>33.723048810000002</v>
      </c>
      <c r="C168" s="28">
        <f>[1]Evolutions!C167</f>
        <v>0.51919042000000004</v>
      </c>
      <c r="D168" s="28">
        <f>[1]Evolutions!D167</f>
        <v>0.55091098000000005</v>
      </c>
      <c r="E168" s="28">
        <f>[1]Evolutions!E167</f>
        <v>-5.8810319999999999E-2</v>
      </c>
      <c r="F168" s="28">
        <f>[1]Evolutions!F167</f>
        <v>-0.14363620999999999</v>
      </c>
      <c r="G168" s="28">
        <f>[1]Evolutions!G167</f>
        <v>0.21863653999999999</v>
      </c>
      <c r="H168" s="28">
        <f>[1]Evolutions!H167</f>
        <v>-4.7910559999999998E-2</v>
      </c>
    </row>
    <row r="169" spans="1:8" x14ac:dyDescent="0.45">
      <c r="A169" s="27" t="s">
        <v>226</v>
      </c>
      <c r="B169" s="28">
        <f>[1]Evolutions!B168</f>
        <v>33.841904290000002</v>
      </c>
      <c r="C169" s="28">
        <f>[1]Evolutions!C168</f>
        <v>0.11885548</v>
      </c>
      <c r="D169" s="28">
        <f>[1]Evolutions!D168</f>
        <v>-7.2176E-4</v>
      </c>
      <c r="E169" s="28">
        <f>[1]Evolutions!E168</f>
        <v>3.1460059999999998E-2</v>
      </c>
      <c r="F169" s="28">
        <f>[1]Evolutions!F168</f>
        <v>-3.6985799999999999E-2</v>
      </c>
      <c r="G169" s="28">
        <f>[1]Evolutions!G168</f>
        <v>0.13787754999999999</v>
      </c>
      <c r="H169" s="28">
        <f>[1]Evolutions!H168</f>
        <v>-1.2774570000000001E-2</v>
      </c>
    </row>
    <row r="170" spans="1:8" x14ac:dyDescent="0.45">
      <c r="A170" s="27" t="s">
        <v>227</v>
      </c>
      <c r="B170" s="28">
        <f>[1]Evolutions!B169</f>
        <v>33.849010620000001</v>
      </c>
      <c r="C170" s="28">
        <f>[1]Evolutions!C169</f>
        <v>7.1063300000000001E-3</v>
      </c>
      <c r="D170" s="28">
        <f>[1]Evolutions!D169</f>
        <v>0.18190825999999999</v>
      </c>
      <c r="E170" s="28">
        <f>[1]Evolutions!E169</f>
        <v>6.5250730000000007E-2</v>
      </c>
      <c r="F170" s="28">
        <f>[1]Evolutions!F169</f>
        <v>-2.1576350000000001E-2</v>
      </c>
      <c r="G170" s="28">
        <f>[1]Evolutions!G169</f>
        <v>-0.17307479000000001</v>
      </c>
      <c r="H170" s="28">
        <f>[1]Evolutions!H169</f>
        <v>-4.5401530000000002E-2</v>
      </c>
    </row>
    <row r="171" spans="1:8" x14ac:dyDescent="0.45">
      <c r="A171" s="27" t="s">
        <v>228</v>
      </c>
      <c r="B171" s="28">
        <f>[1]Evolutions!B170</f>
        <v>33.376282439999997</v>
      </c>
      <c r="C171" s="28">
        <f>[1]Evolutions!C170</f>
        <v>-0.47272818</v>
      </c>
      <c r="D171" s="28">
        <f>[1]Evolutions!D170</f>
        <v>0.26147570999999997</v>
      </c>
      <c r="E171" s="28">
        <f>[1]Evolutions!E170</f>
        <v>4.1845689999999998E-2</v>
      </c>
      <c r="F171" s="28">
        <f>[1]Evolutions!F170</f>
        <v>-9.3380019999999994E-2</v>
      </c>
      <c r="G171" s="28">
        <f>[1]Evolutions!G170</f>
        <v>-0.63128218000000003</v>
      </c>
      <c r="H171" s="28">
        <f>[1]Evolutions!H170</f>
        <v>-5.13874E-2</v>
      </c>
    </row>
    <row r="172" spans="1:8" x14ac:dyDescent="0.45">
      <c r="A172" s="27" t="s">
        <v>229</v>
      </c>
      <c r="B172" s="28">
        <f>[1]Evolutions!B171</f>
        <v>34.00656291</v>
      </c>
      <c r="C172" s="28">
        <f>[1]Evolutions!C171</f>
        <v>0.63028046999999998</v>
      </c>
      <c r="D172" s="28">
        <f>[1]Evolutions!D171</f>
        <v>0.47838085000000002</v>
      </c>
      <c r="E172" s="28">
        <f>[1]Evolutions!E171</f>
        <v>-0.2218464</v>
      </c>
      <c r="F172" s="28">
        <f>[1]Evolutions!F171</f>
        <v>0.24051334999999999</v>
      </c>
      <c r="G172" s="28">
        <f>[1]Evolutions!G171</f>
        <v>0.19575155</v>
      </c>
      <c r="H172" s="28">
        <f>[1]Evolutions!H171</f>
        <v>-6.2518879999999999E-2</v>
      </c>
    </row>
    <row r="173" spans="1:8" x14ac:dyDescent="0.45">
      <c r="A173" s="27" t="s">
        <v>230</v>
      </c>
      <c r="B173" s="28">
        <f>[1]Evolutions!B172</f>
        <v>33.715466319999997</v>
      </c>
      <c r="C173" s="28">
        <f>[1]Evolutions!C172</f>
        <v>-0.29109658999999999</v>
      </c>
      <c r="D173" s="28">
        <f>[1]Evolutions!D172</f>
        <v>0.57325269000000001</v>
      </c>
      <c r="E173" s="28">
        <f>[1]Evolutions!E172</f>
        <v>-0.30615000999999997</v>
      </c>
      <c r="F173" s="28">
        <f>[1]Evolutions!F172</f>
        <v>-0.19952035000000001</v>
      </c>
      <c r="G173" s="28">
        <f>[1]Evolutions!G172</f>
        <v>-0.25042842999999998</v>
      </c>
      <c r="H173" s="28">
        <f>[1]Evolutions!H172</f>
        <v>-0.10825049</v>
      </c>
    </row>
    <row r="174" spans="1:8" x14ac:dyDescent="0.45">
      <c r="A174" s="27" t="s">
        <v>231</v>
      </c>
      <c r="B174" s="28">
        <f>[1]Evolutions!B173</f>
        <v>33.515142939999997</v>
      </c>
      <c r="C174" s="28">
        <f>[1]Evolutions!C173</f>
        <v>-0.20032338</v>
      </c>
      <c r="D174" s="28">
        <f>[1]Evolutions!D173</f>
        <v>1.7607459999999998E-2</v>
      </c>
      <c r="E174" s="28">
        <f>[1]Evolutions!E173</f>
        <v>-0.73163714000000002</v>
      </c>
      <c r="F174" s="28">
        <f>[1]Evolutions!F173</f>
        <v>0.30035741999999999</v>
      </c>
      <c r="G174" s="28">
        <f>[1]Evolutions!G173</f>
        <v>0.37226351000000002</v>
      </c>
      <c r="H174" s="28">
        <f>[1]Evolutions!H173</f>
        <v>-0.15891463</v>
      </c>
    </row>
    <row r="175" spans="1:8" x14ac:dyDescent="0.45">
      <c r="A175" s="27" t="s">
        <v>232</v>
      </c>
      <c r="B175" s="28">
        <f>[1]Evolutions!B174</f>
        <v>33.465480919999997</v>
      </c>
      <c r="C175" s="28">
        <f>[1]Evolutions!C174</f>
        <v>-4.9662020000000001E-2</v>
      </c>
      <c r="D175" s="28">
        <f>[1]Evolutions!D174</f>
        <v>0.50475572999999996</v>
      </c>
      <c r="E175" s="28">
        <f>[1]Evolutions!E174</f>
        <v>-0.60761737000000005</v>
      </c>
      <c r="F175" s="28">
        <f>[1]Evolutions!F174</f>
        <v>-3.1464529999999998E-2</v>
      </c>
      <c r="G175" s="28">
        <f>[1]Evolutions!G174</f>
        <v>0.13518963000000001</v>
      </c>
      <c r="H175" s="28">
        <f>[1]Evolutions!H174</f>
        <v>-5.0525479999999998E-2</v>
      </c>
    </row>
    <row r="176" spans="1:8" x14ac:dyDescent="0.45">
      <c r="A176" s="27" t="s">
        <v>233</v>
      </c>
      <c r="B176" s="28">
        <f>[1]Evolutions!B175</f>
        <v>32.713463269999998</v>
      </c>
      <c r="C176" s="28">
        <f>[1]Evolutions!C175</f>
        <v>-0.75201764999999998</v>
      </c>
      <c r="D176" s="28">
        <f>[1]Evolutions!D175</f>
        <v>0.17692174999999999</v>
      </c>
      <c r="E176" s="28">
        <f>[1]Evolutions!E175</f>
        <v>-0.36476091999999999</v>
      </c>
      <c r="F176" s="28">
        <f>[1]Evolutions!F175</f>
        <v>5.3558050000000003E-2</v>
      </c>
      <c r="G176" s="28">
        <f>[1]Evolutions!G175</f>
        <v>-0.60160727999999997</v>
      </c>
      <c r="H176" s="28">
        <f>[1]Evolutions!H175</f>
        <v>-1.6129259999999999E-2</v>
      </c>
    </row>
    <row r="177" spans="1:8" x14ac:dyDescent="0.45">
      <c r="A177" s="27" t="s">
        <v>234</v>
      </c>
      <c r="B177" s="28">
        <f>[1]Evolutions!B176</f>
        <v>32.39692952</v>
      </c>
      <c r="C177" s="28">
        <f>[1]Evolutions!C176</f>
        <v>-0.31653375</v>
      </c>
      <c r="D177" s="28">
        <f>[1]Evolutions!D176</f>
        <v>-0.22339234999999999</v>
      </c>
      <c r="E177" s="28">
        <f>[1]Evolutions!E176</f>
        <v>-0.24539875</v>
      </c>
      <c r="F177" s="28">
        <f>[1]Evolutions!F176</f>
        <v>0.12312439</v>
      </c>
      <c r="G177" s="28">
        <f>[1]Evolutions!G176</f>
        <v>-5.7237129999999997E-2</v>
      </c>
      <c r="H177" s="28">
        <f>[1]Evolutions!H176</f>
        <v>8.6370089999999997E-2</v>
      </c>
    </row>
    <row r="178" spans="1:8" x14ac:dyDescent="0.45">
      <c r="A178" s="27" t="s">
        <v>235</v>
      </c>
      <c r="B178" s="28">
        <f>[1]Evolutions!B177</f>
        <v>32.541793499999997</v>
      </c>
      <c r="C178" s="28">
        <f>[1]Evolutions!C177</f>
        <v>0.14486398</v>
      </c>
      <c r="D178" s="28">
        <f>[1]Evolutions!D177</f>
        <v>-0.26286616000000002</v>
      </c>
      <c r="E178" s="28">
        <f>[1]Evolutions!E177</f>
        <v>-0.32955184999999998</v>
      </c>
      <c r="F178" s="28">
        <f>[1]Evolutions!F177</f>
        <v>0.57219319000000002</v>
      </c>
      <c r="G178" s="28">
        <f>[1]Evolutions!G177</f>
        <v>0.28832036</v>
      </c>
      <c r="H178" s="28">
        <f>[1]Evolutions!H177</f>
        <v>-0.12323156</v>
      </c>
    </row>
    <row r="179" spans="1:8" x14ac:dyDescent="0.45">
      <c r="A179" s="27" t="s">
        <v>236</v>
      </c>
      <c r="B179" s="28">
        <f>[1]Evolutions!B178</f>
        <v>32.670547069999998</v>
      </c>
      <c r="C179" s="28">
        <f>[1]Evolutions!C178</f>
        <v>0.12875357000000001</v>
      </c>
      <c r="D179" s="28">
        <f>[1]Evolutions!D178</f>
        <v>0.21816129000000001</v>
      </c>
      <c r="E179" s="28">
        <f>[1]Evolutions!E178</f>
        <v>-0.29361596000000001</v>
      </c>
      <c r="F179" s="28">
        <f>[1]Evolutions!F178</f>
        <v>-0.49440186000000003</v>
      </c>
      <c r="G179" s="28">
        <f>[1]Evolutions!G178</f>
        <v>0.60581510999999999</v>
      </c>
      <c r="H179" s="28">
        <f>[1]Evolutions!H178</f>
        <v>9.2794989999999994E-2</v>
      </c>
    </row>
    <row r="180" spans="1:8" x14ac:dyDescent="0.45">
      <c r="A180" s="27" t="s">
        <v>237</v>
      </c>
      <c r="B180" s="28">
        <f>[1]Evolutions!B179</f>
        <v>33.046896410000002</v>
      </c>
      <c r="C180" s="28">
        <f>[1]Evolutions!C179</f>
        <v>0.37634935000000003</v>
      </c>
      <c r="D180" s="28">
        <f>[1]Evolutions!D179</f>
        <v>0.53550702999999999</v>
      </c>
      <c r="E180" s="28">
        <f>[1]Evolutions!E179</f>
        <v>-0.13918096999999999</v>
      </c>
      <c r="F180" s="28">
        <f>[1]Evolutions!F179</f>
        <v>0.20839497000000001</v>
      </c>
      <c r="G180" s="28">
        <f>[1]Evolutions!G179</f>
        <v>-0.15529277999999999</v>
      </c>
      <c r="H180" s="28">
        <f>[1]Evolutions!H179</f>
        <v>-7.3078900000000002E-2</v>
      </c>
    </row>
    <row r="181" spans="1:8" x14ac:dyDescent="0.45">
      <c r="A181" s="27" t="s">
        <v>238</v>
      </c>
      <c r="B181" s="28">
        <f>[1]Evolutions!B180</f>
        <v>32.764109740000002</v>
      </c>
      <c r="C181" s="28">
        <f>[1]Evolutions!C180</f>
        <v>-0.28278668000000001</v>
      </c>
      <c r="D181" s="28">
        <f>[1]Evolutions!D180</f>
        <v>0.68384670999999997</v>
      </c>
      <c r="E181" s="28">
        <f>[1]Evolutions!E180</f>
        <v>5.8468499999999998E-3</v>
      </c>
      <c r="F181" s="28">
        <f>[1]Evolutions!F180</f>
        <v>-0.61245543000000002</v>
      </c>
      <c r="G181" s="28">
        <f>[1]Evolutions!G180</f>
        <v>-0.33788196999999998</v>
      </c>
      <c r="H181" s="28">
        <f>[1]Evolutions!H180</f>
        <v>-2.2142829999999999E-2</v>
      </c>
    </row>
    <row r="182" spans="1:8" x14ac:dyDescent="0.45">
      <c r="A182" s="27" t="s">
        <v>239</v>
      </c>
      <c r="B182" s="28">
        <f>[1]Evolutions!B181</f>
        <v>33.098529980000002</v>
      </c>
      <c r="C182" s="28">
        <f>[1]Evolutions!C181</f>
        <v>0.33442023999999998</v>
      </c>
      <c r="D182" s="28">
        <f>[1]Evolutions!D181</f>
        <v>1.13983495</v>
      </c>
      <c r="E182" s="28">
        <f>[1]Evolutions!E181</f>
        <v>-0.40918786000000001</v>
      </c>
      <c r="F182" s="28">
        <f>[1]Evolutions!F181</f>
        <v>-0.32449816999999997</v>
      </c>
      <c r="G182" s="28">
        <f>[1]Evolutions!G181</f>
        <v>7.1367550000000002E-2</v>
      </c>
      <c r="H182" s="28">
        <f>[1]Evolutions!H181</f>
        <v>-0.14309622999999999</v>
      </c>
    </row>
    <row r="183" spans="1:8" x14ac:dyDescent="0.45">
      <c r="A183" s="27" t="s">
        <v>240</v>
      </c>
      <c r="B183" s="28">
        <f>[1]Evolutions!B182</f>
        <v>32.936535550000002</v>
      </c>
      <c r="C183" s="28">
        <f>[1]Evolutions!C182</f>
        <v>-0.16199442999999999</v>
      </c>
      <c r="D183" s="28">
        <f>[1]Evolutions!D182</f>
        <v>0.29945039000000001</v>
      </c>
      <c r="E183" s="28">
        <f>[1]Evolutions!E182</f>
        <v>-0.25181408999999999</v>
      </c>
      <c r="F183" s="28">
        <f>[1]Evolutions!F182</f>
        <v>0.49137460999999999</v>
      </c>
      <c r="G183" s="28">
        <f>[1]Evolutions!G182</f>
        <v>-0.60577937000000004</v>
      </c>
      <c r="H183" s="28">
        <f>[1]Evolutions!H182</f>
        <v>-9.5225980000000002E-2</v>
      </c>
    </row>
    <row r="184" spans="1:8" x14ac:dyDescent="0.45">
      <c r="A184" s="27" t="s">
        <v>241</v>
      </c>
      <c r="B184" s="28">
        <f>[1]Evolutions!B183</f>
        <v>32.321218299999998</v>
      </c>
      <c r="C184" s="28">
        <f>[1]Evolutions!C183</f>
        <v>-0.61531725000000004</v>
      </c>
      <c r="D184" s="28">
        <f>[1]Evolutions!D183</f>
        <v>-5.3934899999999999E-3</v>
      </c>
      <c r="E184" s="28">
        <f>[1]Evolutions!E183</f>
        <v>-0.13801036999999999</v>
      </c>
      <c r="F184" s="28">
        <f>[1]Evolutions!F183</f>
        <v>-0.19435631</v>
      </c>
      <c r="G184" s="28">
        <f>[1]Evolutions!G183</f>
        <v>-0.23203610999999999</v>
      </c>
      <c r="H184" s="28">
        <f>[1]Evolutions!H183</f>
        <v>-4.5520970000000001E-2</v>
      </c>
    </row>
    <row r="185" spans="1:8" x14ac:dyDescent="0.45">
      <c r="A185" s="27" t="s">
        <v>242</v>
      </c>
      <c r="B185" s="28">
        <f>[1]Evolutions!B184</f>
        <v>31.875480530000001</v>
      </c>
      <c r="C185" s="28">
        <f>[1]Evolutions!C184</f>
        <v>-0.44573776999999998</v>
      </c>
      <c r="D185" s="28">
        <f>[1]Evolutions!D184</f>
        <v>7.7097410000000005E-2</v>
      </c>
      <c r="E185" s="28">
        <f>[1]Evolutions!E184</f>
        <v>-0.10702499</v>
      </c>
      <c r="F185" s="28">
        <f>[1]Evolutions!F184</f>
        <v>-0.19098285000000001</v>
      </c>
      <c r="G185" s="28">
        <f>[1]Evolutions!G184</f>
        <v>-0.24119512000000001</v>
      </c>
      <c r="H185" s="28">
        <f>[1]Evolutions!H184</f>
        <v>1.6367779999999998E-2</v>
      </c>
    </row>
    <row r="186" spans="1:8" x14ac:dyDescent="0.45">
      <c r="A186" s="27" t="s">
        <v>243</v>
      </c>
      <c r="B186" s="28">
        <f>[1]Evolutions!B185</f>
        <v>31.857590519999999</v>
      </c>
      <c r="C186" s="28">
        <f>[1]Evolutions!C185</f>
        <v>-1.7890010000000001E-2</v>
      </c>
      <c r="D186" s="28">
        <f>[1]Evolutions!D185</f>
        <v>-0.37021916999999999</v>
      </c>
      <c r="E186" s="28">
        <f>[1]Evolutions!E185</f>
        <v>0.15699766000000001</v>
      </c>
      <c r="F186" s="28">
        <f>[1]Evolutions!F185</f>
        <v>-4.7069720000000002E-2</v>
      </c>
      <c r="G186" s="28">
        <f>[1]Evolutions!G185</f>
        <v>0.45877398000000003</v>
      </c>
      <c r="H186" s="28">
        <f>[1]Evolutions!H185</f>
        <v>-0.21637276</v>
      </c>
    </row>
    <row r="187" spans="1:8" x14ac:dyDescent="0.45">
      <c r="A187" s="27" t="s">
        <v>244</v>
      </c>
      <c r="B187" s="28">
        <f>[1]Evolutions!B186</f>
        <v>31.75531204</v>
      </c>
      <c r="C187" s="28">
        <f>[1]Evolutions!C186</f>
        <v>-0.10227848</v>
      </c>
      <c r="D187" s="28">
        <f>[1]Evolutions!D186</f>
        <v>-0.15533316</v>
      </c>
      <c r="E187" s="28">
        <f>[1]Evolutions!E186</f>
        <v>0.16631525999999999</v>
      </c>
      <c r="F187" s="28">
        <f>[1]Evolutions!F186</f>
        <v>-1.2669740000000001E-2</v>
      </c>
      <c r="G187" s="28">
        <f>[1]Evolutions!G186</f>
        <v>-2.5595840000000002E-2</v>
      </c>
      <c r="H187" s="28">
        <f>[1]Evolutions!H186</f>
        <v>-7.4994989999999997E-2</v>
      </c>
    </row>
    <row r="188" spans="1:8" x14ac:dyDescent="0.45">
      <c r="A188" s="27" t="s">
        <v>245</v>
      </c>
      <c r="B188" s="28">
        <f>[1]Evolutions!B187</f>
        <v>31.649094460000001</v>
      </c>
      <c r="C188" s="28">
        <f>[1]Evolutions!C187</f>
        <v>-0.10621757</v>
      </c>
      <c r="D188" s="28">
        <f>[1]Evolutions!D187</f>
        <v>-0.18656510000000001</v>
      </c>
      <c r="E188" s="28">
        <f>[1]Evolutions!E187</f>
        <v>4.5853369999999997E-2</v>
      </c>
      <c r="F188" s="28">
        <f>[1]Evolutions!F187</f>
        <v>0.26091199999999998</v>
      </c>
      <c r="G188" s="28">
        <f>[1]Evolutions!G187</f>
        <v>-0.15156778000000001</v>
      </c>
      <c r="H188" s="28">
        <f>[1]Evolutions!H187</f>
        <v>-7.4850059999999996E-2</v>
      </c>
    </row>
    <row r="189" spans="1:8" x14ac:dyDescent="0.45">
      <c r="A189" s="27" t="s">
        <v>246</v>
      </c>
      <c r="B189" s="28">
        <f>[1]Evolutions!B188</f>
        <v>31.416180799999999</v>
      </c>
      <c r="C189" s="28">
        <f>[1]Evolutions!C188</f>
        <v>-0.23291365999999999</v>
      </c>
      <c r="D189" s="28">
        <f>[1]Evolutions!D188</f>
        <v>-0.10859205</v>
      </c>
      <c r="E189" s="28">
        <f>[1]Evolutions!E188</f>
        <v>2.5544710000000002E-2</v>
      </c>
      <c r="F189" s="28">
        <f>[1]Evolutions!F188</f>
        <v>-1.3686759999999999E-2</v>
      </c>
      <c r="G189" s="28">
        <f>[1]Evolutions!G188</f>
        <v>-4.0756479999999998E-2</v>
      </c>
      <c r="H189" s="28">
        <f>[1]Evolutions!H188</f>
        <v>-9.5423079999999993E-2</v>
      </c>
    </row>
    <row r="190" spans="1:8" x14ac:dyDescent="0.45">
      <c r="A190" s="27" t="s">
        <v>247</v>
      </c>
      <c r="B190" s="28">
        <f>[1]Evolutions!B189</f>
        <v>31.297102339999999</v>
      </c>
      <c r="C190" s="28">
        <f>[1]Evolutions!C189</f>
        <v>-0.11907847000000001</v>
      </c>
      <c r="D190" s="28">
        <f>[1]Evolutions!D189</f>
        <v>0.22670852999999999</v>
      </c>
      <c r="E190" s="28">
        <f>[1]Evolutions!E189</f>
        <v>2.7084960000000002E-2</v>
      </c>
      <c r="F190" s="28">
        <f>[1]Evolutions!F189</f>
        <v>-0.10717818</v>
      </c>
      <c r="G190" s="28">
        <f>[1]Evolutions!G189</f>
        <v>-0.18193244</v>
      </c>
      <c r="H190" s="28">
        <f>[1]Evolutions!H189</f>
        <v>-8.3761340000000004E-2</v>
      </c>
    </row>
    <row r="191" spans="1:8" x14ac:dyDescent="0.45">
      <c r="A191" s="27" t="s">
        <v>248</v>
      </c>
      <c r="B191" s="28">
        <f>[1]Evolutions!B190</f>
        <v>31.834885450000002</v>
      </c>
      <c r="C191" s="28">
        <f>[1]Evolutions!C190</f>
        <v>0.53778311000000001</v>
      </c>
      <c r="D191" s="28">
        <f>[1]Evolutions!D190</f>
        <v>0.32835345999999999</v>
      </c>
      <c r="E191" s="28">
        <f>[1]Evolutions!E190</f>
        <v>-2.322687E-2</v>
      </c>
      <c r="F191" s="28">
        <f>[1]Evolutions!F190</f>
        <v>9.4552609999999995E-2</v>
      </c>
      <c r="G191" s="28">
        <f>[1]Evolutions!G190</f>
        <v>0.19467532000000001</v>
      </c>
      <c r="H191" s="28">
        <f>[1]Evolutions!H190</f>
        <v>-5.6571410000000003E-2</v>
      </c>
    </row>
    <row r="192" spans="1:8" x14ac:dyDescent="0.45">
      <c r="A192" s="27" t="s">
        <v>249</v>
      </c>
      <c r="B192" s="28">
        <f>[1]Evolutions!B191</f>
        <v>31.907581879999999</v>
      </c>
      <c r="C192" s="28">
        <f>[1]Evolutions!C191</f>
        <v>7.2696430000000006E-2</v>
      </c>
      <c r="D192" s="28">
        <f>[1]Evolutions!D191</f>
        <v>0.30870447000000001</v>
      </c>
      <c r="E192" s="28">
        <f>[1]Evolutions!E191</f>
        <v>-0.13683766999999999</v>
      </c>
      <c r="F192" s="28">
        <f>[1]Evolutions!F191</f>
        <v>3.4456889999999997E-2</v>
      </c>
      <c r="G192" s="28">
        <f>[1]Evolutions!G191</f>
        <v>-7.3841989999999996E-2</v>
      </c>
      <c r="H192" s="28">
        <f>[1]Evolutions!H191</f>
        <v>-5.9785280000000003E-2</v>
      </c>
    </row>
    <row r="193" spans="1:8" x14ac:dyDescent="0.45">
      <c r="A193" s="27" t="s">
        <v>250</v>
      </c>
      <c r="B193" s="28">
        <f>[1]Evolutions!B192</f>
        <v>32.208524429999997</v>
      </c>
      <c r="C193" s="28">
        <f>[1]Evolutions!C192</f>
        <v>0.30094254999999998</v>
      </c>
      <c r="D193" s="28">
        <f>[1]Evolutions!D192</f>
        <v>0.50597150000000002</v>
      </c>
      <c r="E193" s="28">
        <f>[1]Evolutions!E192</f>
        <v>-0.24701998999999999</v>
      </c>
      <c r="F193" s="28">
        <f>[1]Evolutions!F192</f>
        <v>-0.25762572</v>
      </c>
      <c r="G193" s="28">
        <f>[1]Evolutions!G192</f>
        <v>0.35243312999999998</v>
      </c>
      <c r="H193" s="28">
        <f>[1]Evolutions!H192</f>
        <v>-5.2816370000000001E-2</v>
      </c>
    </row>
    <row r="194" spans="1:8" x14ac:dyDescent="0.45">
      <c r="A194" s="27" t="s">
        <v>251</v>
      </c>
      <c r="B194" s="28">
        <f>[1]Evolutions!B193</f>
        <v>32.778821260000001</v>
      </c>
      <c r="C194" s="28">
        <f>[1]Evolutions!C193</f>
        <v>0.57029682999999998</v>
      </c>
      <c r="D194" s="28">
        <f>[1]Evolutions!D193</f>
        <v>0.28413906999999999</v>
      </c>
      <c r="E194" s="28">
        <f>[1]Evolutions!E193</f>
        <v>-0.18001104000000001</v>
      </c>
      <c r="F194" s="28">
        <f>[1]Evolutions!F193</f>
        <v>0.37124754999999998</v>
      </c>
      <c r="G194" s="28">
        <f>[1]Evolutions!G193</f>
        <v>0.13710486</v>
      </c>
      <c r="H194" s="28">
        <f>[1]Evolutions!H193</f>
        <v>-4.2183610000000003E-2</v>
      </c>
    </row>
    <row r="195" spans="1:8" x14ac:dyDescent="0.45">
      <c r="A195" s="27" t="s">
        <v>252</v>
      </c>
      <c r="B195" s="28">
        <f>[1]Evolutions!B194</f>
        <v>0</v>
      </c>
      <c r="C195" s="28">
        <f>[1]Evolutions!C194</f>
        <v>0</v>
      </c>
      <c r="D195" s="28">
        <f>[1]Evolutions!D194</f>
        <v>0</v>
      </c>
      <c r="E195" s="28">
        <f>[1]Evolutions!E194</f>
        <v>0</v>
      </c>
      <c r="F195" s="28">
        <f>[1]Evolutions!F194</f>
        <v>0</v>
      </c>
      <c r="G195" s="28">
        <f>[1]Evolutions!G194</f>
        <v>0</v>
      </c>
      <c r="H195" s="28">
        <f>[1]Evolutions!H194</f>
        <v>0</v>
      </c>
    </row>
    <row r="196" spans="1:8" x14ac:dyDescent="0.45">
      <c r="A196" s="27" t="s">
        <v>253</v>
      </c>
      <c r="B196" s="28">
        <f>[1]Evolutions!B195</f>
        <v>32.545203720000003</v>
      </c>
      <c r="C196" s="28">
        <f>[1]Evolutions!C195</f>
        <v>-0.37087016</v>
      </c>
      <c r="D196" s="28">
        <f>[1]Evolutions!D195</f>
        <v>-0.22381571</v>
      </c>
      <c r="E196" s="28">
        <f>[1]Evolutions!E195</f>
        <v>-1.9690059999999999E-2</v>
      </c>
      <c r="F196" s="28">
        <f>[1]Evolutions!F195</f>
        <v>0.22334108</v>
      </c>
      <c r="G196" s="28">
        <f>[1]Evolutions!G195</f>
        <v>-0.30974245</v>
      </c>
      <c r="H196" s="28">
        <f>[1]Evolutions!H195</f>
        <v>-4.0963010000000001E-2</v>
      </c>
    </row>
    <row r="197" spans="1:8" x14ac:dyDescent="0.45">
      <c r="A197" s="27" t="s">
        <v>254</v>
      </c>
      <c r="B197" s="28">
        <f>[1]Evolutions!B196</f>
        <v>32.206602369999999</v>
      </c>
      <c r="C197" s="28">
        <f>[1]Evolutions!C196</f>
        <v>-0.33860135000000002</v>
      </c>
      <c r="D197" s="28">
        <f>[1]Evolutions!D196</f>
        <v>-0.52494490000000005</v>
      </c>
      <c r="E197" s="28">
        <f>[1]Evolutions!E196</f>
        <v>4.5619840000000002E-2</v>
      </c>
      <c r="F197" s="28">
        <f>[1]Evolutions!F196</f>
        <v>0.21499345</v>
      </c>
      <c r="G197" s="28">
        <f>[1]Evolutions!G196</f>
        <v>-1.532319E-2</v>
      </c>
      <c r="H197" s="28">
        <f>[1]Evolutions!H196</f>
        <v>-5.894655E-2</v>
      </c>
    </row>
    <row r="198" spans="1:8" x14ac:dyDescent="0.45">
      <c r="A198" s="27" t="s">
        <v>255</v>
      </c>
      <c r="B198" s="28">
        <f>[1]Evolutions!B197</f>
        <v>32.18295577</v>
      </c>
      <c r="C198" s="28">
        <f>[1]Evolutions!C197</f>
        <v>-2.36466E-2</v>
      </c>
      <c r="D198" s="28">
        <f>[1]Evolutions!D197</f>
        <v>0.24496213999999999</v>
      </c>
      <c r="E198" s="28">
        <f>[1]Evolutions!E197</f>
        <v>0.11140955</v>
      </c>
      <c r="F198" s="28">
        <f>[1]Evolutions!F197</f>
        <v>-0.13821427999999999</v>
      </c>
      <c r="G198" s="28">
        <f>[1]Evolutions!G197</f>
        <v>-0.18061928999999999</v>
      </c>
      <c r="H198" s="28">
        <f>[1]Evolutions!H197</f>
        <v>-6.1184719999999998E-2</v>
      </c>
    </row>
    <row r="199" spans="1:8" x14ac:dyDescent="0.45">
      <c r="A199" s="27" t="s">
        <v>256</v>
      </c>
      <c r="B199" s="28">
        <f>[1]Evolutions!B198</f>
        <v>31.624295679999999</v>
      </c>
      <c r="C199" s="28">
        <f>[1]Evolutions!C198</f>
        <v>-0.55866009000000005</v>
      </c>
      <c r="D199" s="28">
        <f>[1]Evolutions!D198</f>
        <v>-0.22131748000000001</v>
      </c>
      <c r="E199" s="28">
        <f>[1]Evolutions!E198</f>
        <v>-0.1072555</v>
      </c>
      <c r="F199" s="28">
        <f>[1]Evolutions!F198</f>
        <v>-6.4555100000000004E-2</v>
      </c>
      <c r="G199" s="28">
        <f>[1]Evolutions!G198</f>
        <v>-8.4284159999999997E-2</v>
      </c>
      <c r="H199" s="28">
        <f>[1]Evolutions!H198</f>
        <v>-8.1247840000000002E-2</v>
      </c>
    </row>
    <row r="200" spans="1:8" x14ac:dyDescent="0.45">
      <c r="A200" s="27" t="s">
        <v>257</v>
      </c>
      <c r="B200" s="28">
        <f>[1]Evolutions!B199</f>
        <v>31.299030040000002</v>
      </c>
      <c r="C200" s="28">
        <f>[1]Evolutions!C199</f>
        <v>-0.32526564000000002</v>
      </c>
      <c r="D200" s="28">
        <f>[1]Evolutions!D199</f>
        <v>-1.556479E-2</v>
      </c>
      <c r="E200" s="28">
        <f>[1]Evolutions!E199</f>
        <v>-0.31668952</v>
      </c>
      <c r="F200" s="28">
        <f>[1]Evolutions!F199</f>
        <v>-4.7879949999999998E-2</v>
      </c>
      <c r="G200" s="28">
        <f>[1]Evolutions!G199</f>
        <v>0.12381891</v>
      </c>
      <c r="H200" s="28">
        <f>[1]Evolutions!H199</f>
        <v>-6.8950300000000006E-2</v>
      </c>
    </row>
    <row r="201" spans="1:8" x14ac:dyDescent="0.45">
      <c r="A201" s="27" t="s">
        <v>258</v>
      </c>
      <c r="B201" s="28">
        <f>[1]Evolutions!B200</f>
        <v>31.442560929999999</v>
      </c>
      <c r="C201" s="28">
        <f>[1]Evolutions!C200</f>
        <v>0.14353088999999999</v>
      </c>
      <c r="D201" s="28">
        <f>[1]Evolutions!D200</f>
        <v>0.16095815999999999</v>
      </c>
      <c r="E201" s="28">
        <f>[1]Evolutions!E200</f>
        <v>2.2241190000000001E-2</v>
      </c>
      <c r="F201" s="28">
        <f>[1]Evolutions!F200</f>
        <v>0.27470599000000001</v>
      </c>
      <c r="G201" s="28">
        <f>[1]Evolutions!G200</f>
        <v>-0.19972502</v>
      </c>
      <c r="H201" s="28">
        <f>[1]Evolutions!H200</f>
        <v>-0.11464944000000001</v>
      </c>
    </row>
    <row r="202" spans="1:8" x14ac:dyDescent="0.45">
      <c r="A202" s="27" t="s">
        <v>259</v>
      </c>
      <c r="B202" s="28">
        <f>[1]Evolutions!B201</f>
        <v>31.223839659999999</v>
      </c>
      <c r="C202" s="28">
        <f>[1]Evolutions!C201</f>
        <v>-0.21872127</v>
      </c>
      <c r="D202" s="28">
        <f>[1]Evolutions!D201</f>
        <v>-7.4880499999999996E-3</v>
      </c>
      <c r="E202" s="28">
        <f>[1]Evolutions!E201</f>
        <v>-1.802569E-2</v>
      </c>
      <c r="F202" s="28">
        <f>[1]Evolutions!F201</f>
        <v>-0.13903317000000001</v>
      </c>
      <c r="G202" s="28">
        <f>[1]Evolutions!G201</f>
        <v>0.10629139999999999</v>
      </c>
      <c r="H202" s="28">
        <f>[1]Evolutions!H201</f>
        <v>-0.16046577000000001</v>
      </c>
    </row>
    <row r="203" spans="1:8" x14ac:dyDescent="0.45">
      <c r="A203" s="27" t="s">
        <v>260</v>
      </c>
      <c r="B203" s="28">
        <f>[1]Evolutions!B202</f>
        <v>32.026478160000003</v>
      </c>
      <c r="C203" s="28">
        <f>[1]Evolutions!C202</f>
        <v>0.80263850000000003</v>
      </c>
      <c r="D203" s="28">
        <f>[1]Evolutions!D202</f>
        <v>0.64514568000000005</v>
      </c>
      <c r="E203" s="28">
        <f>[1]Evolutions!E202</f>
        <v>-0.30042827</v>
      </c>
      <c r="F203" s="28">
        <f>[1]Evolutions!F202</f>
        <v>1.7324269999999999E-2</v>
      </c>
      <c r="G203" s="28">
        <f>[1]Evolutions!G202</f>
        <v>0.49600165000000002</v>
      </c>
      <c r="H203" s="28">
        <f>[1]Evolutions!H202</f>
        <v>-5.5404830000000002E-2</v>
      </c>
    </row>
    <row r="204" spans="1:8" x14ac:dyDescent="0.45">
      <c r="A204" s="27" t="s">
        <v>261</v>
      </c>
      <c r="B204" s="28">
        <f>[1]Evolutions!B203</f>
        <v>32.583354249999999</v>
      </c>
      <c r="C204" s="28">
        <f>[1]Evolutions!C203</f>
        <v>0.55687609999999999</v>
      </c>
      <c r="D204" s="28">
        <f>[1]Evolutions!D203</f>
        <v>0.47351037000000001</v>
      </c>
      <c r="E204" s="28">
        <f>[1]Evolutions!E203</f>
        <v>-0.13953193</v>
      </c>
      <c r="F204" s="28">
        <f>[1]Evolutions!F203</f>
        <v>0.15125311999999999</v>
      </c>
      <c r="G204" s="28">
        <f>[1]Evolutions!G203</f>
        <v>6.2161590000000003E-2</v>
      </c>
      <c r="H204" s="28">
        <f>[1]Evolutions!H203</f>
        <v>9.4829500000000004E-3</v>
      </c>
    </row>
    <row r="205" spans="1:8" x14ac:dyDescent="0.45">
      <c r="A205" s="27" t="s">
        <v>262</v>
      </c>
      <c r="B205" s="28">
        <f>[1]Evolutions!B204</f>
        <v>33.286459190000002</v>
      </c>
      <c r="C205" s="28">
        <f>[1]Evolutions!C204</f>
        <v>0.70310494000000001</v>
      </c>
      <c r="D205" s="28">
        <f>[1]Evolutions!D204</f>
        <v>0.47481224999999999</v>
      </c>
      <c r="E205" s="28">
        <f>[1]Evolutions!E204</f>
        <v>-0.102974</v>
      </c>
      <c r="F205" s="28">
        <f>[1]Evolutions!F204</f>
        <v>0.25207281999999998</v>
      </c>
      <c r="G205" s="28">
        <f>[1]Evolutions!G204</f>
        <v>0.14044335999999999</v>
      </c>
      <c r="H205" s="28">
        <f>[1]Evolutions!H204</f>
        <v>-6.1249489999999997E-2</v>
      </c>
    </row>
    <row r="206" spans="1:8" x14ac:dyDescent="0.45">
      <c r="A206" s="27" t="s">
        <v>263</v>
      </c>
      <c r="B206" s="28">
        <f>[1]Evolutions!B205</f>
        <v>33.859964869999999</v>
      </c>
      <c r="C206" s="28">
        <f>[1]Evolutions!C205</f>
        <v>0.57350566999999997</v>
      </c>
      <c r="D206" s="28">
        <f>[1]Evolutions!D205</f>
        <v>0.38004114</v>
      </c>
      <c r="E206" s="28">
        <f>[1]Evolutions!E205</f>
        <v>-1.7173109999999998E-2</v>
      </c>
      <c r="F206" s="28">
        <f>[1]Evolutions!F205</f>
        <v>-0.19574379</v>
      </c>
      <c r="G206" s="28">
        <f>[1]Evolutions!G205</f>
        <v>0.22050671999999999</v>
      </c>
      <c r="H206" s="28">
        <f>[1]Evolutions!H205</f>
        <v>0.18587471</v>
      </c>
    </row>
    <row r="207" spans="1:8" x14ac:dyDescent="0.45">
      <c r="A207" s="27" t="s">
        <v>264</v>
      </c>
      <c r="B207" s="28">
        <f>[1]Evolutions!B206</f>
        <v>34.034176240000001</v>
      </c>
      <c r="C207" s="28">
        <f>[1]Evolutions!C206</f>
        <v>0.17421137</v>
      </c>
      <c r="D207" s="28">
        <f>[1]Evolutions!D206</f>
        <v>1.5942330000000001E-2</v>
      </c>
      <c r="E207" s="28">
        <f>[1]Evolutions!E206</f>
        <v>-0.14027753000000001</v>
      </c>
      <c r="F207" s="28">
        <f>[1]Evolutions!F206</f>
        <v>0.1323357</v>
      </c>
      <c r="G207" s="28">
        <f>[1]Evolutions!G206</f>
        <v>0.11133132</v>
      </c>
      <c r="H207" s="28">
        <f>[1]Evolutions!H206</f>
        <v>5.4879560000000001E-2</v>
      </c>
    </row>
    <row r="208" spans="1:8" x14ac:dyDescent="0.45">
      <c r="A208" s="27" t="s">
        <v>265</v>
      </c>
      <c r="B208" s="28">
        <f>[1]Evolutions!B207</f>
        <v>33.208286479999998</v>
      </c>
      <c r="C208" s="28">
        <f>[1]Evolutions!C207</f>
        <v>-0.82588976000000003</v>
      </c>
      <c r="D208" s="28">
        <f>[1]Evolutions!D207</f>
        <v>-0.28885189</v>
      </c>
      <c r="E208" s="28">
        <f>[1]Evolutions!E207</f>
        <v>-0.61640474000000001</v>
      </c>
      <c r="F208" s="28">
        <f>[1]Evolutions!F207</f>
        <v>9.5591400000000007E-3</v>
      </c>
      <c r="G208" s="28">
        <f>[1]Evolutions!G207</f>
        <v>8.8379189999999996E-2</v>
      </c>
      <c r="H208" s="28">
        <f>[1]Evolutions!H207</f>
        <v>-1.857147E-2</v>
      </c>
    </row>
    <row r="209" spans="1:8" x14ac:dyDescent="0.45">
      <c r="A209" s="27" t="s">
        <v>266</v>
      </c>
      <c r="B209" s="28">
        <f>[1]Evolutions!B208</f>
        <v>32.79835439</v>
      </c>
      <c r="C209" s="28">
        <f>[1]Evolutions!C208</f>
        <v>-0.40993209000000003</v>
      </c>
      <c r="D209" s="28">
        <f>[1]Evolutions!D208</f>
        <v>0.17844968</v>
      </c>
      <c r="E209" s="28">
        <f>[1]Evolutions!E208</f>
        <v>-0.73167806000000002</v>
      </c>
      <c r="F209" s="28">
        <f>[1]Evolutions!F208</f>
        <v>7.7142169999999996E-2</v>
      </c>
      <c r="G209" s="28">
        <f>[1]Evolutions!G208</f>
        <v>0.10706235</v>
      </c>
      <c r="H209" s="28">
        <f>[1]Evolutions!H208</f>
        <v>-4.0908229999999997E-2</v>
      </c>
    </row>
    <row r="210" spans="1:8" x14ac:dyDescent="0.45">
      <c r="A210" s="27" t="s">
        <v>267</v>
      </c>
      <c r="B210" s="28">
        <f>[1]Evolutions!B209</f>
        <v>32.734326009999997</v>
      </c>
      <c r="C210" s="28">
        <f>[1]Evolutions!C209</f>
        <v>-6.4028370000000001E-2</v>
      </c>
      <c r="D210" s="28">
        <f>[1]Evolutions!D209</f>
        <v>4.6786099999999997E-3</v>
      </c>
      <c r="E210" s="28">
        <f>[1]Evolutions!E209</f>
        <v>-3.425193E-2</v>
      </c>
      <c r="F210" s="28">
        <f>[1]Evolutions!F209</f>
        <v>-0.18050977000000001</v>
      </c>
      <c r="G210" s="28">
        <f>[1]Evolutions!G209</f>
        <v>0.19161325000000001</v>
      </c>
      <c r="H210" s="28">
        <f>[1]Evolutions!H209</f>
        <v>-4.5558540000000002E-2</v>
      </c>
    </row>
    <row r="211" spans="1:8" x14ac:dyDescent="0.45">
      <c r="A211" s="27" t="s">
        <v>268</v>
      </c>
      <c r="B211" s="28">
        <f>[1]Evolutions!B210</f>
        <v>32.372474879999999</v>
      </c>
      <c r="C211" s="28">
        <f>[1]Evolutions!C210</f>
        <v>-0.36185114000000002</v>
      </c>
      <c r="D211" s="28">
        <f>[1]Evolutions!D210</f>
        <v>-0.1199783</v>
      </c>
      <c r="E211" s="28">
        <f>[1]Evolutions!E210</f>
        <v>-0.29547443000000001</v>
      </c>
      <c r="F211" s="28">
        <f>[1]Evolutions!F210</f>
        <v>0.34411607999999999</v>
      </c>
      <c r="G211" s="28">
        <f>[1]Evolutions!G210</f>
        <v>-0.245612</v>
      </c>
      <c r="H211" s="28">
        <f>[1]Evolutions!H210</f>
        <v>-4.4902480000000002E-2</v>
      </c>
    </row>
    <row r="212" spans="1:8" x14ac:dyDescent="0.45">
      <c r="A212" s="27" t="s">
        <v>269</v>
      </c>
      <c r="B212" s="28">
        <f>[1]Evolutions!B211</f>
        <v>32.331228109999998</v>
      </c>
      <c r="C212" s="28">
        <f>[1]Evolutions!C211</f>
        <v>-4.1246770000000002E-2</v>
      </c>
      <c r="D212" s="28">
        <f>[1]Evolutions!D211</f>
        <v>0.27448463000000001</v>
      </c>
      <c r="E212" s="28">
        <f>[1]Evolutions!E211</f>
        <v>-0.31694642000000001</v>
      </c>
      <c r="F212" s="28">
        <f>[1]Evolutions!F211</f>
        <v>3.3002150000000001E-2</v>
      </c>
      <c r="G212" s="28">
        <f>[1]Evolutions!G211</f>
        <v>-4.3572769999999997E-2</v>
      </c>
      <c r="H212" s="28">
        <f>[1]Evolutions!H211</f>
        <v>1.178563E-2</v>
      </c>
    </row>
    <row r="213" spans="1:8" x14ac:dyDescent="0.45">
      <c r="A213" s="27" t="s">
        <v>270</v>
      </c>
      <c r="B213" s="28">
        <f>[1]Evolutions!B212</f>
        <v>32.428472880000001</v>
      </c>
      <c r="C213" s="28">
        <f>[1]Evolutions!C212</f>
        <v>9.7244780000000003E-2</v>
      </c>
      <c r="D213" s="28">
        <f>[1]Evolutions!D212</f>
        <v>0.36535198000000002</v>
      </c>
      <c r="E213" s="28">
        <f>[1]Evolutions!E212</f>
        <v>-0.17432428999999999</v>
      </c>
      <c r="F213" s="28">
        <f>[1]Evolutions!F212</f>
        <v>3.9853590000000001E-2</v>
      </c>
      <c r="G213" s="28">
        <f>[1]Evolutions!G212</f>
        <v>-0.14496343</v>
      </c>
      <c r="H213" s="28">
        <f>[1]Evolutions!H212</f>
        <v>1.1326920000000001E-2</v>
      </c>
    </row>
    <row r="214" spans="1:8" x14ac:dyDescent="0.45">
      <c r="A214" s="27" t="s">
        <v>271</v>
      </c>
      <c r="B214" s="28">
        <f>[1]Evolutions!B213</f>
        <v>32.339225749999997</v>
      </c>
      <c r="C214" s="28">
        <f>[1]Evolutions!C213</f>
        <v>-8.9247129999999994E-2</v>
      </c>
      <c r="D214" s="28">
        <f>[1]Evolutions!D213</f>
        <v>2.7632960000000002E-2</v>
      </c>
      <c r="E214" s="28">
        <f>[1]Evolutions!E213</f>
        <v>8.6245740000000001E-2</v>
      </c>
      <c r="F214" s="28">
        <f>[1]Evolutions!F213</f>
        <v>0.19488577000000001</v>
      </c>
      <c r="G214" s="28">
        <f>[1]Evolutions!G213</f>
        <v>-0.22861983</v>
      </c>
      <c r="H214" s="28">
        <f>[1]Evolutions!H213</f>
        <v>-0.16939177</v>
      </c>
    </row>
    <row r="215" spans="1:8" x14ac:dyDescent="0.45">
      <c r="A215" s="27" t="s">
        <v>272</v>
      </c>
      <c r="B215" s="28">
        <f>[1]Evolutions!B214</f>
        <v>32.795824609999997</v>
      </c>
      <c r="C215" s="28">
        <f>[1]Evolutions!C214</f>
        <v>0.45659886</v>
      </c>
      <c r="D215" s="28">
        <f>[1]Evolutions!D214</f>
        <v>-0.26957801999999997</v>
      </c>
      <c r="E215" s="28">
        <f>[1]Evolutions!E214</f>
        <v>-1.416603E-2</v>
      </c>
      <c r="F215" s="28">
        <f>[1]Evolutions!F214</f>
        <v>0.30303495000000003</v>
      </c>
      <c r="G215" s="28">
        <f>[1]Evolutions!G214</f>
        <v>0.42177288000000002</v>
      </c>
      <c r="H215" s="28">
        <f>[1]Evolutions!H214</f>
        <v>1.553508E-2</v>
      </c>
    </row>
    <row r="216" spans="1:8" x14ac:dyDescent="0.45">
      <c r="A216" s="27" t="s">
        <v>273</v>
      </c>
      <c r="B216" s="28">
        <f>[1]Evolutions!B215</f>
        <v>32.782160900000001</v>
      </c>
      <c r="C216" s="28">
        <f>[1]Evolutions!C215</f>
        <v>-1.3663710000000001E-2</v>
      </c>
      <c r="D216" s="28">
        <f>[1]Evolutions!D215</f>
        <v>-0.21237116</v>
      </c>
      <c r="E216" s="28">
        <f>[1]Evolutions!E215</f>
        <v>0.25719945999999999</v>
      </c>
      <c r="F216" s="28">
        <f>[1]Evolutions!F215</f>
        <v>-9.4506399999999997E-3</v>
      </c>
      <c r="G216" s="28">
        <f>[1]Evolutions!G215</f>
        <v>-0.1378673</v>
      </c>
      <c r="H216" s="28">
        <f>[1]Evolutions!H215</f>
        <v>8.8825929999999997E-2</v>
      </c>
    </row>
    <row r="217" spans="1:8" x14ac:dyDescent="0.45">
      <c r="A217" s="27" t="s">
        <v>274</v>
      </c>
      <c r="B217" s="28">
        <f>[1]Evolutions!B216</f>
        <v>32.803626379999997</v>
      </c>
      <c r="C217" s="28">
        <f>[1]Evolutions!C216</f>
        <v>2.1465479999999999E-2</v>
      </c>
      <c r="D217" s="28">
        <f>[1]Evolutions!D216</f>
        <v>-0.18135892000000001</v>
      </c>
      <c r="E217" s="28">
        <f>[1]Evolutions!E216</f>
        <v>-0.23922465000000001</v>
      </c>
      <c r="F217" s="28">
        <f>[1]Evolutions!F216</f>
        <v>0.18670600000000001</v>
      </c>
      <c r="G217" s="28">
        <f>[1]Evolutions!G216</f>
        <v>7.2902699999999997E-3</v>
      </c>
      <c r="H217" s="28">
        <f>[1]Evolutions!H216</f>
        <v>0.24805277000000001</v>
      </c>
    </row>
    <row r="218" spans="1:8" x14ac:dyDescent="0.45">
      <c r="A218" s="27" t="s">
        <v>275</v>
      </c>
      <c r="B218" s="28">
        <f>[1]Evolutions!B217</f>
        <v>33.067319380000001</v>
      </c>
      <c r="C218" s="28">
        <f>[1]Evolutions!C217</f>
        <v>0.26369300000000001</v>
      </c>
      <c r="D218" s="28">
        <f>[1]Evolutions!D217</f>
        <v>-0.22061937000000001</v>
      </c>
      <c r="E218" s="28">
        <f>[1]Evolutions!E217</f>
        <v>-0.47792479999999998</v>
      </c>
      <c r="F218" s="28">
        <f>[1]Evolutions!F217</f>
        <v>0.45634989999999998</v>
      </c>
      <c r="G218" s="28">
        <f>[1]Evolutions!G217</f>
        <v>0.50439568999999995</v>
      </c>
      <c r="H218" s="28">
        <f>[1]Evolutions!H217</f>
        <v>1.4915900000000001E-3</v>
      </c>
    </row>
    <row r="219" spans="1:8" x14ac:dyDescent="0.45">
      <c r="A219" s="27" t="s">
        <v>276</v>
      </c>
      <c r="B219" s="28">
        <f>[1]Evolutions!B218</f>
        <v>32.614163820000002</v>
      </c>
      <c r="C219" s="28">
        <f>[1]Evolutions!C218</f>
        <v>-0.45315556000000001</v>
      </c>
      <c r="D219" s="28">
        <f>[1]Evolutions!D218</f>
        <v>-0.35976722</v>
      </c>
      <c r="E219" s="28">
        <f>[1]Evolutions!E218</f>
        <v>0.53796865000000005</v>
      </c>
      <c r="F219" s="28">
        <f>[1]Evolutions!F218</f>
        <v>-0.54972414999999997</v>
      </c>
      <c r="G219" s="28">
        <f>[1]Evolutions!G218</f>
        <v>-0.16112477</v>
      </c>
      <c r="H219" s="28">
        <f>[1]Evolutions!H218</f>
        <v>7.9491919999999994E-2</v>
      </c>
    </row>
    <row r="220" spans="1:8" x14ac:dyDescent="0.45">
      <c r="A220" s="27" t="s">
        <v>277</v>
      </c>
      <c r="B220" s="28">
        <f>[1]Evolutions!B219</f>
        <v>32.978645899999997</v>
      </c>
      <c r="C220" s="28">
        <f>[1]Evolutions!C219</f>
        <v>0.36448207999999999</v>
      </c>
      <c r="D220" s="28">
        <f>[1]Evolutions!D219</f>
        <v>0.30895210000000001</v>
      </c>
      <c r="E220" s="28">
        <f>[1]Evolutions!E219</f>
        <v>-0.27284902999999999</v>
      </c>
      <c r="F220" s="28">
        <f>[1]Evolutions!F219</f>
        <v>0.10121598</v>
      </c>
      <c r="G220" s="28">
        <f>[1]Evolutions!G219</f>
        <v>0.17899435999999999</v>
      </c>
      <c r="H220" s="28">
        <f>[1]Evolutions!H219</f>
        <v>4.8168669999999997E-2</v>
      </c>
    </row>
    <row r="221" spans="1:8" x14ac:dyDescent="0.45">
      <c r="A221" s="27" t="s">
        <v>278</v>
      </c>
      <c r="B221" s="28">
        <f>[1]Evolutions!B220</f>
        <v>32.327318349999999</v>
      </c>
      <c r="C221" s="28">
        <f>[1]Evolutions!C220</f>
        <v>-0.65132754999999998</v>
      </c>
      <c r="D221" s="28">
        <f>[1]Evolutions!D220</f>
        <v>-0.87204042999999998</v>
      </c>
      <c r="E221" s="28">
        <f>[1]Evolutions!E220</f>
        <v>-0.42712106999999999</v>
      </c>
      <c r="F221" s="28">
        <f>[1]Evolutions!F220</f>
        <v>9.5874700000000007E-3</v>
      </c>
      <c r="G221" s="28">
        <f>[1]Evolutions!G220</f>
        <v>0.59684846000000003</v>
      </c>
      <c r="H221" s="28">
        <f>[1]Evolutions!H220</f>
        <v>4.1398020000000001E-2</v>
      </c>
    </row>
    <row r="222" spans="1:8" x14ac:dyDescent="0.45">
      <c r="A222" s="27" t="s">
        <v>279</v>
      </c>
      <c r="B222" s="28">
        <f>[1]Evolutions!B221</f>
        <v>32.467001809999999</v>
      </c>
      <c r="C222" s="28">
        <f>[1]Evolutions!C221</f>
        <v>0.13968346000000001</v>
      </c>
      <c r="D222" s="28">
        <f>[1]Evolutions!D221</f>
        <v>0.59798322999999998</v>
      </c>
      <c r="E222" s="28">
        <f>[1]Evolutions!E221</f>
        <v>-0.41821042000000003</v>
      </c>
      <c r="F222" s="28">
        <f>[1]Evolutions!F221</f>
        <v>0.16583993999999999</v>
      </c>
      <c r="G222" s="28">
        <f>[1]Evolutions!G221</f>
        <v>-8.6726689999999995E-2</v>
      </c>
      <c r="H222" s="28">
        <f>[1]Evolutions!H221</f>
        <v>-0.11920259</v>
      </c>
    </row>
    <row r="223" spans="1:8" x14ac:dyDescent="0.45">
      <c r="A223" s="27" t="s">
        <v>280</v>
      </c>
      <c r="B223" s="28">
        <f>[1]Evolutions!B222</f>
        <v>31.917266170000001</v>
      </c>
      <c r="C223" s="28">
        <f>[1]Evolutions!C222</f>
        <v>-0.54973563999999997</v>
      </c>
      <c r="D223" s="28">
        <f>[1]Evolutions!D222</f>
        <v>0.15198391</v>
      </c>
      <c r="E223" s="28">
        <f>[1]Evolutions!E222</f>
        <v>-0.65267346000000004</v>
      </c>
      <c r="F223" s="28">
        <f>[1]Evolutions!F222</f>
        <v>7.6653199999999998E-3</v>
      </c>
      <c r="G223" s="28">
        <f>[1]Evolutions!G222</f>
        <v>-2.8076130000000001E-2</v>
      </c>
      <c r="H223" s="28">
        <f>[1]Evolutions!H222</f>
        <v>-2.8635279999999999E-2</v>
      </c>
    </row>
    <row r="224" spans="1:8" x14ac:dyDescent="0.45">
      <c r="A224" s="27" t="s">
        <v>281</v>
      </c>
      <c r="B224" s="28">
        <f>[1]Evolutions!B223</f>
        <v>32.242309949999999</v>
      </c>
      <c r="C224" s="28">
        <f>[1]Evolutions!C223</f>
        <v>0.32504379</v>
      </c>
      <c r="D224" s="28">
        <f>[1]Evolutions!D223</f>
        <v>0.39764009</v>
      </c>
      <c r="E224" s="28">
        <f>[1]Evolutions!E223</f>
        <v>-0.16137824000000001</v>
      </c>
      <c r="F224" s="28">
        <f>[1]Evolutions!F223</f>
        <v>1.1585450000000001E-2</v>
      </c>
      <c r="G224" s="28">
        <f>[1]Evolutions!G223</f>
        <v>7.6532450000000002E-2</v>
      </c>
      <c r="H224" s="28">
        <f>[1]Evolutions!H223</f>
        <v>6.6403999999999996E-4</v>
      </c>
    </row>
    <row r="225" spans="1:8" x14ac:dyDescent="0.45">
      <c r="A225" s="27" t="s">
        <v>282</v>
      </c>
      <c r="B225" s="28">
        <f>[1]Evolutions!B224</f>
        <v>32.204353179999998</v>
      </c>
      <c r="C225" s="28">
        <f>[1]Evolutions!C224</f>
        <v>-3.7956770000000001E-2</v>
      </c>
      <c r="D225" s="28">
        <f>[1]Evolutions!D224</f>
        <v>-0.12419108</v>
      </c>
      <c r="E225" s="28">
        <f>[1]Evolutions!E224</f>
        <v>-0.23382879000000001</v>
      </c>
      <c r="F225" s="28">
        <f>[1]Evolutions!F224</f>
        <v>5.8429599999999998E-2</v>
      </c>
      <c r="G225" s="28">
        <f>[1]Evolutions!G224</f>
        <v>0.13817256999999999</v>
      </c>
      <c r="H225" s="28">
        <f>[1]Evolutions!H224</f>
        <v>0.12346093</v>
      </c>
    </row>
    <row r="226" spans="1:8" x14ac:dyDescent="0.45">
      <c r="A226" s="27" t="s">
        <v>283</v>
      </c>
      <c r="B226" s="28">
        <f>[1]Evolutions!B225</f>
        <v>32.22388626</v>
      </c>
      <c r="C226" s="28">
        <f>[1]Evolutions!C225</f>
        <v>1.953307E-2</v>
      </c>
      <c r="D226" s="28">
        <f>[1]Evolutions!D225</f>
        <v>0.33338193999999999</v>
      </c>
      <c r="E226" s="28">
        <f>[1]Evolutions!E225</f>
        <v>0.30447204999999999</v>
      </c>
      <c r="F226" s="28">
        <f>[1]Evolutions!F225</f>
        <v>-0.14751671</v>
      </c>
      <c r="G226" s="28">
        <f>[1]Evolutions!G225</f>
        <v>-0.52842169000000005</v>
      </c>
      <c r="H226" s="28">
        <f>[1]Evolutions!H225</f>
        <v>5.761749E-2</v>
      </c>
    </row>
    <row r="227" spans="1:8" x14ac:dyDescent="0.45">
      <c r="A227" s="27" t="s">
        <v>284</v>
      </c>
      <c r="B227" s="28">
        <f>[1]Evolutions!B226</f>
        <v>0</v>
      </c>
      <c r="C227" s="28">
        <f>[1]Evolutions!C226</f>
        <v>0</v>
      </c>
      <c r="D227" s="28">
        <f>[1]Evolutions!D226</f>
        <v>0</v>
      </c>
      <c r="E227" s="28">
        <f>[1]Evolutions!E226</f>
        <v>0</v>
      </c>
      <c r="F227" s="28">
        <f>[1]Evolutions!F226</f>
        <v>0</v>
      </c>
      <c r="G227" s="28">
        <f>[1]Evolutions!G226</f>
        <v>0</v>
      </c>
      <c r="H227" s="28">
        <f>[1]Evolutions!H226</f>
        <v>0</v>
      </c>
    </row>
    <row r="228" spans="1:8" x14ac:dyDescent="0.45">
      <c r="A228" s="27" t="s">
        <v>285</v>
      </c>
      <c r="B228" s="28">
        <f>[1]Evolutions!B227</f>
        <v>32.762368240000001</v>
      </c>
      <c r="C228" s="28">
        <f>[1]Evolutions!C227</f>
        <v>0.64397492999999995</v>
      </c>
      <c r="D228" s="28">
        <f>[1]Evolutions!D227</f>
        <v>0.89199039999999996</v>
      </c>
      <c r="E228" s="28">
        <f>[1]Evolutions!E227</f>
        <v>-0.22511413</v>
      </c>
      <c r="F228" s="28">
        <f>[1]Evolutions!F227</f>
        <v>-4.1164569999999998E-2</v>
      </c>
      <c r="G228" s="28">
        <f>[1]Evolutions!G227</f>
        <v>-8.9554600000000002E-3</v>
      </c>
      <c r="H228" s="28">
        <f>[1]Evolutions!H227</f>
        <v>2.721869E-2</v>
      </c>
    </row>
    <row r="229" spans="1:8" x14ac:dyDescent="0.45">
      <c r="A229" s="27" t="s">
        <v>286</v>
      </c>
      <c r="B229" s="28">
        <f>[1]Evolutions!B228</f>
        <v>32.75640782</v>
      </c>
      <c r="C229" s="28">
        <f>[1]Evolutions!C228</f>
        <v>-5.9604200000000001E-3</v>
      </c>
      <c r="D229" s="28">
        <f>[1]Evolutions!D228</f>
        <v>0.25298079000000001</v>
      </c>
      <c r="E229" s="28">
        <f>[1]Evolutions!E228</f>
        <v>-4.3277870000000003E-2</v>
      </c>
      <c r="F229" s="28">
        <f>[1]Evolutions!F228</f>
        <v>0.11621887</v>
      </c>
      <c r="G229" s="28">
        <f>[1]Evolutions!G228</f>
        <v>-0.3275361</v>
      </c>
      <c r="H229" s="28">
        <f>[1]Evolutions!H228</f>
        <v>-4.3461000000000003E-3</v>
      </c>
    </row>
    <row r="230" spans="1:8" x14ac:dyDescent="0.45">
      <c r="A230" s="27" t="s">
        <v>287</v>
      </c>
      <c r="B230" s="28">
        <f>[1]Evolutions!B229</f>
        <v>32.544421800000002</v>
      </c>
      <c r="C230" s="28">
        <f>[1]Evolutions!C229</f>
        <v>-0.21198602999999999</v>
      </c>
      <c r="D230" s="28">
        <f>[1]Evolutions!D229</f>
        <v>0.43473587000000002</v>
      </c>
      <c r="E230" s="28">
        <f>[1]Evolutions!E229</f>
        <v>-0.43845367000000002</v>
      </c>
      <c r="F230" s="28">
        <f>[1]Evolutions!F229</f>
        <v>-1.40909E-3</v>
      </c>
      <c r="G230" s="28">
        <f>[1]Evolutions!G229</f>
        <v>-0.12713859</v>
      </c>
      <c r="H230" s="28">
        <f>[1]Evolutions!H229</f>
        <v>-7.9720550000000001E-2</v>
      </c>
    </row>
    <row r="231" spans="1:8" x14ac:dyDescent="0.45">
      <c r="A231" s="27" t="s">
        <v>288</v>
      </c>
      <c r="B231" s="28">
        <f>[1]Evolutions!B230</f>
        <v>32.140005350000003</v>
      </c>
      <c r="C231" s="28">
        <f>[1]Evolutions!C230</f>
        <v>-0.40441644999999998</v>
      </c>
      <c r="D231" s="28">
        <f>[1]Evolutions!D230</f>
        <v>0.26109241999999999</v>
      </c>
      <c r="E231" s="28">
        <f>[1]Evolutions!E230</f>
        <v>-0.16843712999999999</v>
      </c>
      <c r="F231" s="28">
        <f>[1]Evolutions!F230</f>
        <v>5.2313390000000001E-2</v>
      </c>
      <c r="G231" s="28">
        <f>[1]Evolutions!G230</f>
        <v>-0.46853588000000002</v>
      </c>
      <c r="H231" s="28">
        <f>[1]Evolutions!H230</f>
        <v>-8.0849240000000003E-2</v>
      </c>
    </row>
    <row r="232" spans="1:8" x14ac:dyDescent="0.45">
      <c r="A232" s="27" t="s">
        <v>289</v>
      </c>
      <c r="B232" s="28">
        <f>[1]Evolutions!B231</f>
        <v>31.931116360000001</v>
      </c>
      <c r="C232" s="28">
        <f>[1]Evolutions!C231</f>
        <v>-0.20888898</v>
      </c>
      <c r="D232" s="28">
        <f>[1]Evolutions!D231</f>
        <v>0.19989898</v>
      </c>
      <c r="E232" s="28">
        <f>[1]Evolutions!E231</f>
        <v>-0.38922942999999999</v>
      </c>
      <c r="F232" s="28">
        <f>[1]Evolutions!F231</f>
        <v>0.18057713</v>
      </c>
      <c r="G232" s="28">
        <f>[1]Evolutions!G231</f>
        <v>1.1377399999999999E-2</v>
      </c>
      <c r="H232" s="28">
        <f>[1]Evolutions!H231</f>
        <v>-0.21151305000000001</v>
      </c>
    </row>
    <row r="233" spans="1:8" x14ac:dyDescent="0.45">
      <c r="A233" s="27" t="s">
        <v>290</v>
      </c>
      <c r="B233" s="28">
        <f>[1]Evolutions!B232</f>
        <v>32.160862309999999</v>
      </c>
      <c r="C233" s="28">
        <f>[1]Evolutions!C232</f>
        <v>0.22974594000000001</v>
      </c>
      <c r="D233" s="28">
        <f>[1]Evolutions!D232</f>
        <v>0.38751975999999999</v>
      </c>
      <c r="E233" s="28">
        <f>[1]Evolutions!E232</f>
        <v>-0.23105136000000001</v>
      </c>
      <c r="F233" s="28">
        <f>[1]Evolutions!F232</f>
        <v>6.1982599999999997E-3</v>
      </c>
      <c r="G233" s="28">
        <f>[1]Evolutions!G232</f>
        <v>3.617604E-2</v>
      </c>
      <c r="H233" s="28">
        <f>[1]Evolutions!H232</f>
        <v>3.090325E-2</v>
      </c>
    </row>
    <row r="234" spans="1:8" x14ac:dyDescent="0.45">
      <c r="A234" s="27" t="s">
        <v>291</v>
      </c>
      <c r="B234" s="28">
        <f>[1]Evolutions!B233</f>
        <v>32.13190299</v>
      </c>
      <c r="C234" s="28">
        <f>[1]Evolutions!C233</f>
        <v>-2.8959309999999999E-2</v>
      </c>
      <c r="D234" s="28">
        <f>[1]Evolutions!D233</f>
        <v>0.1962303</v>
      </c>
      <c r="E234" s="28">
        <f>[1]Evolutions!E233</f>
        <v>-9.7931679999999993E-2</v>
      </c>
      <c r="F234" s="28">
        <f>[1]Evolutions!F233</f>
        <v>5.9084310000000001E-2</v>
      </c>
      <c r="G234" s="28">
        <f>[1]Evolutions!G233</f>
        <v>9.2230000000000003E-3</v>
      </c>
      <c r="H234" s="28">
        <f>[1]Evolutions!H233</f>
        <v>-0.19556524</v>
      </c>
    </row>
    <row r="235" spans="1:8" x14ac:dyDescent="0.45">
      <c r="A235" s="27" t="s">
        <v>292</v>
      </c>
      <c r="B235" s="28">
        <f>[1]Evolutions!B234</f>
        <v>32.20538732</v>
      </c>
      <c r="C235" s="28">
        <f>[1]Evolutions!C234</f>
        <v>7.348433E-2</v>
      </c>
      <c r="D235" s="28">
        <f>[1]Evolutions!D234</f>
        <v>0.17209189</v>
      </c>
      <c r="E235" s="28">
        <f>[1]Evolutions!E234</f>
        <v>-0.24045602999999999</v>
      </c>
      <c r="F235" s="28">
        <f>[1]Evolutions!F234</f>
        <v>5.7593899999999996E-3</v>
      </c>
      <c r="G235" s="28">
        <f>[1]Evolutions!G234</f>
        <v>0.10972062</v>
      </c>
      <c r="H235" s="28">
        <f>[1]Evolutions!H234</f>
        <v>2.636846E-2</v>
      </c>
    </row>
    <row r="236" spans="1:8" x14ac:dyDescent="0.45">
      <c r="A236" s="27" t="s">
        <v>293</v>
      </c>
      <c r="B236" s="28">
        <f>[1]Evolutions!B235</f>
        <v>32.013182520000001</v>
      </c>
      <c r="C236" s="28">
        <f>[1]Evolutions!C235</f>
        <v>-0.19220480000000001</v>
      </c>
      <c r="D236" s="28">
        <f>[1]Evolutions!D235</f>
        <v>0.50692303999999999</v>
      </c>
      <c r="E236" s="28">
        <f>[1]Evolutions!E235</f>
        <v>-0.29098771000000001</v>
      </c>
      <c r="F236" s="28">
        <f>[1]Evolutions!F235</f>
        <v>0.10213179999999999</v>
      </c>
      <c r="G236" s="28">
        <f>[1]Evolutions!G235</f>
        <v>-0.56786607</v>
      </c>
      <c r="H236" s="28">
        <f>[1]Evolutions!H235</f>
        <v>5.7594140000000002E-2</v>
      </c>
    </row>
    <row r="237" spans="1:8" x14ac:dyDescent="0.45">
      <c r="A237" s="27" t="s">
        <v>294</v>
      </c>
      <c r="B237" s="28">
        <f>[1]Evolutions!B236</f>
        <v>32.325929950000003</v>
      </c>
      <c r="C237" s="28">
        <f>[1]Evolutions!C236</f>
        <v>0.31274742</v>
      </c>
      <c r="D237" s="28">
        <f>[1]Evolutions!D236</f>
        <v>0.43329798000000003</v>
      </c>
      <c r="E237" s="28">
        <f>[1]Evolutions!E236</f>
        <v>-0.45213969999999998</v>
      </c>
      <c r="F237" s="28">
        <f>[1]Evolutions!F236</f>
        <v>-5.6297E-2</v>
      </c>
      <c r="G237" s="28">
        <f>[1]Evolutions!G236</f>
        <v>0.18378572000000001</v>
      </c>
      <c r="H237" s="28">
        <f>[1]Evolutions!H236</f>
        <v>0.20410042</v>
      </c>
    </row>
    <row r="238" spans="1:8" x14ac:dyDescent="0.45">
      <c r="A238" s="27" t="s">
        <v>295</v>
      </c>
      <c r="B238" s="28">
        <f>[1]Evolutions!B237</f>
        <v>32.350284330000001</v>
      </c>
      <c r="C238" s="28">
        <f>[1]Evolutions!C237</f>
        <v>2.4354379999999998E-2</v>
      </c>
      <c r="D238" s="28">
        <f>[1]Evolutions!D237</f>
        <v>0.53130946000000001</v>
      </c>
      <c r="E238" s="28">
        <f>[1]Evolutions!E237</f>
        <v>-0.27674805000000002</v>
      </c>
      <c r="F238" s="28">
        <f>[1]Evolutions!F237</f>
        <v>0.10074731000000001</v>
      </c>
      <c r="G238" s="28">
        <f>[1]Evolutions!G237</f>
        <v>-0.58364846999999997</v>
      </c>
      <c r="H238" s="28">
        <f>[1]Evolutions!H237</f>
        <v>0.25269412000000002</v>
      </c>
    </row>
    <row r="239" spans="1:8" x14ac:dyDescent="0.45">
      <c r="A239" s="27" t="s">
        <v>296</v>
      </c>
      <c r="B239" s="28">
        <f>[1]Evolutions!B238</f>
        <v>32.846900220000002</v>
      </c>
      <c r="C239" s="28">
        <f>[1]Evolutions!C238</f>
        <v>0.4966159</v>
      </c>
      <c r="D239" s="28">
        <f>[1]Evolutions!D238</f>
        <v>0.76739902999999998</v>
      </c>
      <c r="E239" s="28">
        <f>[1]Evolutions!E238</f>
        <v>-0.15629992000000001</v>
      </c>
      <c r="F239" s="28">
        <f>[1]Evolutions!F238</f>
        <v>1.5160099999999999E-3</v>
      </c>
      <c r="G239" s="28">
        <f>[1]Evolutions!G238</f>
        <v>-0.22092656999999999</v>
      </c>
      <c r="H239" s="28">
        <f>[1]Evolutions!H238</f>
        <v>0.10492736</v>
      </c>
    </row>
    <row r="240" spans="1:8" x14ac:dyDescent="0.45">
      <c r="A240" s="27" t="s">
        <v>297</v>
      </c>
      <c r="B240" s="28">
        <f>[1]Evolutions!B239</f>
        <v>32.618172860000001</v>
      </c>
      <c r="C240" s="28">
        <f>[1]Evolutions!C239</f>
        <v>-0.22872735999999999</v>
      </c>
      <c r="D240" s="28">
        <f>[1]Evolutions!D239</f>
        <v>-0.10150395</v>
      </c>
      <c r="E240" s="28">
        <f>[1]Evolutions!E239</f>
        <v>-6.247759E-2</v>
      </c>
      <c r="F240" s="28">
        <f>[1]Evolutions!F239</f>
        <v>-4.0427690000000002E-2</v>
      </c>
      <c r="G240" s="28">
        <f>[1]Evolutions!G239</f>
        <v>-6.5542400000000001E-2</v>
      </c>
      <c r="H240" s="28">
        <f>[1]Evolutions!H239</f>
        <v>4.122427E-2</v>
      </c>
    </row>
    <row r="241" spans="1:8" x14ac:dyDescent="0.45">
      <c r="A241" s="27" t="s">
        <v>298</v>
      </c>
      <c r="B241" s="28">
        <f>[1]Evolutions!B240</f>
        <v>32.842879140000001</v>
      </c>
      <c r="C241" s="28">
        <f>[1]Evolutions!C240</f>
        <v>0.22470628000000001</v>
      </c>
      <c r="D241" s="28">
        <f>[1]Evolutions!D240</f>
        <v>0.30861237000000002</v>
      </c>
      <c r="E241" s="28">
        <f>[1]Evolutions!E240</f>
        <v>-0.67619328999999995</v>
      </c>
      <c r="F241" s="28">
        <f>[1]Evolutions!F240</f>
        <v>3.887496E-2</v>
      </c>
      <c r="G241" s="28">
        <f>[1]Evolutions!G240</f>
        <v>0.56743880999999996</v>
      </c>
      <c r="H241" s="28">
        <f>[1]Evolutions!H240</f>
        <v>-1.402658E-2</v>
      </c>
    </row>
    <row r="242" spans="1:8" x14ac:dyDescent="0.45">
      <c r="A242" s="27" t="s">
        <v>299</v>
      </c>
      <c r="B242" s="28">
        <f>[1]Evolutions!B241</f>
        <v>33.148190970000002</v>
      </c>
      <c r="C242" s="28">
        <f>[1]Evolutions!C241</f>
        <v>0.30531183000000001</v>
      </c>
      <c r="D242" s="28">
        <f>[1]Evolutions!D241</f>
        <v>0.43376031999999998</v>
      </c>
      <c r="E242" s="28">
        <f>[1]Evolutions!E241</f>
        <v>-0.18290827000000001</v>
      </c>
      <c r="F242" s="28">
        <f>[1]Evolutions!F241</f>
        <v>9.9618509999999993E-2</v>
      </c>
      <c r="G242" s="28">
        <f>[1]Evolutions!G241</f>
        <v>4.0656610000000003E-2</v>
      </c>
      <c r="H242" s="28">
        <f>[1]Evolutions!H241</f>
        <v>-8.5815340000000004E-2</v>
      </c>
    </row>
    <row r="243" spans="1:8" x14ac:dyDescent="0.45">
      <c r="A243" s="27" t="s">
        <v>300</v>
      </c>
      <c r="B243" s="28">
        <f>[1]Evolutions!B242</f>
        <v>33.382770819999998</v>
      </c>
      <c r="C243" s="28">
        <f>[1]Evolutions!C242</f>
        <v>0.23457985000000001</v>
      </c>
      <c r="D243" s="28">
        <f>[1]Evolutions!D242</f>
        <v>0.14114199999999999</v>
      </c>
      <c r="E243" s="28">
        <f>[1]Evolutions!E242</f>
        <v>0.13624928</v>
      </c>
      <c r="F243" s="28">
        <f>[1]Evolutions!F242</f>
        <v>6.066096E-2</v>
      </c>
      <c r="G243" s="28">
        <f>[1]Evolutions!G242</f>
        <v>-3.1857049999999998E-2</v>
      </c>
      <c r="H243" s="28">
        <f>[1]Evolutions!H242</f>
        <v>-7.1615349999999994E-2</v>
      </c>
    </row>
    <row r="244" spans="1:8" x14ac:dyDescent="0.45">
      <c r="A244" s="27" t="s">
        <v>301</v>
      </c>
      <c r="B244" s="28">
        <f>[1]Evolutions!B243</f>
        <v>33.747951950000001</v>
      </c>
      <c r="C244" s="28">
        <f>[1]Evolutions!C243</f>
        <v>0.36518113000000002</v>
      </c>
      <c r="D244" s="28">
        <f>[1]Evolutions!D243</f>
        <v>3.7497490000000001E-2</v>
      </c>
      <c r="E244" s="28">
        <f>[1]Evolutions!E243</f>
        <v>9.1379660000000001E-2</v>
      </c>
      <c r="F244" s="28">
        <f>[1]Evolutions!F243</f>
        <v>9.2229859999999997E-2</v>
      </c>
      <c r="G244" s="28">
        <f>[1]Evolutions!G243</f>
        <v>0.17823805000000001</v>
      </c>
      <c r="H244" s="28">
        <f>[1]Evolutions!H243</f>
        <v>-3.4163930000000002E-2</v>
      </c>
    </row>
    <row r="245" spans="1:8" x14ac:dyDescent="0.45">
      <c r="A245" s="27" t="s">
        <v>302</v>
      </c>
      <c r="B245" s="28">
        <f>[1]Evolutions!B244</f>
        <v>33.397731829999998</v>
      </c>
      <c r="C245" s="28">
        <f>[1]Evolutions!C244</f>
        <v>-0.35022013000000002</v>
      </c>
      <c r="D245" s="28">
        <f>[1]Evolutions!D244</f>
        <v>-9.9699720000000006E-2</v>
      </c>
      <c r="E245" s="28">
        <f>[1]Evolutions!E244</f>
        <v>0.11747681</v>
      </c>
      <c r="F245" s="28">
        <f>[1]Evolutions!F244</f>
        <v>-9.9042069999999996E-2</v>
      </c>
      <c r="G245" s="28">
        <f>[1]Evolutions!G244</f>
        <v>-0.32665337999999999</v>
      </c>
      <c r="H245" s="28">
        <f>[1]Evolutions!H244</f>
        <v>5.7698239999999998E-2</v>
      </c>
    </row>
    <row r="246" spans="1:8" x14ac:dyDescent="0.45">
      <c r="A246" s="27" t="s">
        <v>303</v>
      </c>
      <c r="B246" s="28">
        <f>[1]Evolutions!B245</f>
        <v>33.604416569999998</v>
      </c>
      <c r="C246" s="28">
        <f>[1]Evolutions!C245</f>
        <v>0.20668474000000001</v>
      </c>
      <c r="D246" s="28">
        <f>[1]Evolutions!D245</f>
        <v>0.29227620999999998</v>
      </c>
      <c r="E246" s="28">
        <f>[1]Evolutions!E245</f>
        <v>-0.25411415999999998</v>
      </c>
      <c r="F246" s="28">
        <f>[1]Evolutions!F245</f>
        <v>8.6712129999999998E-2</v>
      </c>
      <c r="G246" s="28">
        <f>[1]Evolutions!G245</f>
        <v>6.202622E-2</v>
      </c>
      <c r="H246" s="28">
        <f>[1]Evolutions!H245</f>
        <v>1.9784349999999999E-2</v>
      </c>
    </row>
    <row r="247" spans="1:8" x14ac:dyDescent="0.45">
      <c r="A247" s="27" t="s">
        <v>304</v>
      </c>
      <c r="B247" s="28">
        <f>[1]Evolutions!B246</f>
        <v>33.213063480000002</v>
      </c>
      <c r="C247" s="28">
        <f>[1]Evolutions!C246</f>
        <v>-0.39135309000000001</v>
      </c>
      <c r="D247" s="28">
        <f>[1]Evolutions!D246</f>
        <v>-0.65883225999999995</v>
      </c>
      <c r="E247" s="28">
        <f>[1]Evolutions!E246</f>
        <v>0.44404365000000001</v>
      </c>
      <c r="F247" s="28">
        <f>[1]Evolutions!F246</f>
        <v>4.4111089999999999E-2</v>
      </c>
      <c r="G247" s="28">
        <f>[1]Evolutions!G246</f>
        <v>-0.22797988</v>
      </c>
      <c r="H247" s="28">
        <f>[1]Evolutions!H246</f>
        <v>7.3043099999999996E-3</v>
      </c>
    </row>
    <row r="248" spans="1:8" x14ac:dyDescent="0.45">
      <c r="A248" s="27" t="s">
        <v>305</v>
      </c>
      <c r="B248" s="28">
        <f>[1]Evolutions!B247</f>
        <v>32.807897400000002</v>
      </c>
      <c r="C248" s="28">
        <f>[1]Evolutions!C247</f>
        <v>-0.40516607999999998</v>
      </c>
      <c r="D248" s="28">
        <f>[1]Evolutions!D247</f>
        <v>1.6772490000000001E-2</v>
      </c>
      <c r="E248" s="28">
        <f>[1]Evolutions!E247</f>
        <v>-0.46342814999999998</v>
      </c>
      <c r="F248" s="28">
        <f>[1]Evolutions!F247</f>
        <v>-9.87618E-3</v>
      </c>
      <c r="G248" s="28">
        <f>[1]Evolutions!G247</f>
        <v>6.7134349999999995E-2</v>
      </c>
      <c r="H248" s="28">
        <f>[1]Evolutions!H247</f>
        <v>-1.5768589999999999E-2</v>
      </c>
    </row>
    <row r="249" spans="1:8" x14ac:dyDescent="0.45">
      <c r="A249" s="27" t="s">
        <v>306</v>
      </c>
      <c r="B249" s="28">
        <f>[1]Evolutions!B248</f>
        <v>32.175461149999997</v>
      </c>
      <c r="C249" s="28">
        <f>[1]Evolutions!C248</f>
        <v>-0.63243625000000003</v>
      </c>
      <c r="D249" s="28">
        <f>[1]Evolutions!D248</f>
        <v>-1.13219092</v>
      </c>
      <c r="E249" s="28">
        <f>[1]Evolutions!E248</f>
        <v>-0.83766375000000004</v>
      </c>
      <c r="F249" s="28">
        <f>[1]Evolutions!F248</f>
        <v>0.10710432</v>
      </c>
      <c r="G249" s="28">
        <f>[1]Evolutions!G248</f>
        <v>1.24341496</v>
      </c>
      <c r="H249" s="28">
        <f>[1]Evolutions!H248</f>
        <v>-1.3100860000000001E-2</v>
      </c>
    </row>
    <row r="250" spans="1:8" x14ac:dyDescent="0.45">
      <c r="A250" s="27" t="s">
        <v>307</v>
      </c>
      <c r="B250" s="28">
        <f>[1]Evolutions!B249</f>
        <v>30.975290879999999</v>
      </c>
      <c r="C250" s="28">
        <f>[1]Evolutions!C249</f>
        <v>-1.2001702700000001</v>
      </c>
      <c r="D250" s="28">
        <f>[1]Evolutions!D249</f>
        <v>-1.17192936</v>
      </c>
      <c r="E250" s="28">
        <f>[1]Evolutions!E249</f>
        <v>-0.17032405</v>
      </c>
      <c r="F250" s="28">
        <f>[1]Evolutions!F249</f>
        <v>-5.5083689999999998E-2</v>
      </c>
      <c r="G250" s="28">
        <f>[1]Evolutions!G249</f>
        <v>0.47940242</v>
      </c>
      <c r="H250" s="28">
        <f>[1]Evolutions!H249</f>
        <v>-0.28223559999999998</v>
      </c>
    </row>
    <row r="251" spans="1:8" x14ac:dyDescent="0.45">
      <c r="A251" s="27" t="s">
        <v>308</v>
      </c>
      <c r="B251" s="28">
        <f>[1]Evolutions!B250</f>
        <v>31.087942640000001</v>
      </c>
      <c r="C251" s="28">
        <f>[1]Evolutions!C250</f>
        <v>0.11265176</v>
      </c>
      <c r="D251" s="28">
        <f>[1]Evolutions!D250</f>
        <v>0.57755380999999995</v>
      </c>
      <c r="E251" s="28">
        <f>[1]Evolutions!E250</f>
        <v>-0.44617610000000002</v>
      </c>
      <c r="F251" s="28">
        <f>[1]Evolutions!F250</f>
        <v>-5.2654220000000002E-2</v>
      </c>
      <c r="G251" s="28">
        <f>[1]Evolutions!G250</f>
        <v>0.14719090000000001</v>
      </c>
      <c r="H251" s="28">
        <f>[1]Evolutions!H250</f>
        <v>-0.11326263</v>
      </c>
    </row>
    <row r="252" spans="1:8" x14ac:dyDescent="0.45">
      <c r="A252" s="27" t="s">
        <v>309</v>
      </c>
      <c r="B252" s="28">
        <f>[1]Evolutions!B251</f>
        <v>30.67580023</v>
      </c>
      <c r="C252" s="28">
        <f>[1]Evolutions!C251</f>
        <v>-0.41214240000000002</v>
      </c>
      <c r="D252" s="28">
        <f>[1]Evolutions!D251</f>
        <v>0.26420883000000001</v>
      </c>
      <c r="E252" s="28">
        <f>[1]Evolutions!E251</f>
        <v>-0.55914531999999995</v>
      </c>
      <c r="F252" s="28">
        <f>[1]Evolutions!F251</f>
        <v>6.5629950000000006E-2</v>
      </c>
      <c r="G252" s="28">
        <f>[1]Evolutions!G251</f>
        <v>-7.3395719999999998E-2</v>
      </c>
      <c r="H252" s="28">
        <f>[1]Evolutions!H251</f>
        <v>-0.10944014000000001</v>
      </c>
    </row>
    <row r="253" spans="1:8" x14ac:dyDescent="0.45">
      <c r="A253" s="27" t="s">
        <v>310</v>
      </c>
      <c r="B253" s="28">
        <f>[1]Evolutions!B252</f>
        <v>30.718437990000002</v>
      </c>
      <c r="C253" s="28">
        <f>[1]Evolutions!C252</f>
        <v>4.2637759999999997E-2</v>
      </c>
      <c r="D253" s="28">
        <f>[1]Evolutions!D252</f>
        <v>0.71489904999999998</v>
      </c>
      <c r="E253" s="28">
        <f>[1]Evolutions!E252</f>
        <v>-0.71006901</v>
      </c>
      <c r="F253" s="28">
        <f>[1]Evolutions!F252</f>
        <v>-1.8965300000000001E-2</v>
      </c>
      <c r="G253" s="28">
        <f>[1]Evolutions!G252</f>
        <v>5.571736E-2</v>
      </c>
      <c r="H253" s="28">
        <f>[1]Evolutions!H252</f>
        <v>1.0556599999999999E-3</v>
      </c>
    </row>
    <row r="254" spans="1:8" x14ac:dyDescent="0.45">
      <c r="A254" s="27" t="s">
        <v>311</v>
      </c>
      <c r="B254" s="28">
        <f>[1]Evolutions!B253</f>
        <v>31.327860430000001</v>
      </c>
      <c r="C254" s="28">
        <f>[1]Evolutions!C253</f>
        <v>0.60942244000000001</v>
      </c>
      <c r="D254" s="28">
        <f>[1]Evolutions!D253</f>
        <v>0.17364911999999999</v>
      </c>
      <c r="E254" s="28">
        <f>[1]Evolutions!E253</f>
        <v>-0.27611464000000002</v>
      </c>
      <c r="F254" s="28">
        <f>[1]Evolutions!F253</f>
        <v>0.17177349</v>
      </c>
      <c r="G254" s="28">
        <f>[1]Evolutions!G253</f>
        <v>-0.46541853</v>
      </c>
      <c r="H254" s="28">
        <f>[1]Evolutions!H253</f>
        <v>1.0055329900000001</v>
      </c>
    </row>
    <row r="255" spans="1:8" x14ac:dyDescent="0.45">
      <c r="A255" s="27" t="s">
        <v>312</v>
      </c>
      <c r="B255" s="28">
        <f>[1]Evolutions!B254</f>
        <v>31.28637638</v>
      </c>
      <c r="C255" s="28">
        <f>[1]Evolutions!C254</f>
        <v>-4.1484050000000001E-2</v>
      </c>
      <c r="D255" s="28">
        <f>[1]Evolutions!D254</f>
        <v>0.43509141000000001</v>
      </c>
      <c r="E255" s="28">
        <f>[1]Evolutions!E254</f>
        <v>-0.37969023000000002</v>
      </c>
      <c r="F255" s="28">
        <f>[1]Evolutions!F254</f>
        <v>4.7560680000000001E-2</v>
      </c>
      <c r="G255" s="28">
        <f>[1]Evolutions!G254</f>
        <v>-7.1911310000000006E-2</v>
      </c>
      <c r="H255" s="28">
        <f>[1]Evolutions!H254</f>
        <v>-7.2534600000000005E-2</v>
      </c>
    </row>
    <row r="256" spans="1:8" x14ac:dyDescent="0.45">
      <c r="A256" s="27" t="s">
        <v>313</v>
      </c>
      <c r="B256" s="28">
        <f>[1]Evolutions!B255</f>
        <v>31.351949749999999</v>
      </c>
      <c r="C256" s="28">
        <f>[1]Evolutions!C255</f>
        <v>6.5573380000000001E-2</v>
      </c>
      <c r="D256" s="28">
        <f>[1]Evolutions!D255</f>
        <v>0.31613571000000001</v>
      </c>
      <c r="E256" s="28">
        <f>[1]Evolutions!E255</f>
        <v>-0.20131699</v>
      </c>
      <c r="F256" s="28">
        <f>[1]Evolutions!F255</f>
        <v>2.1241799999999998E-3</v>
      </c>
      <c r="G256" s="28">
        <f>[1]Evolutions!G255</f>
        <v>6.9199979999999994E-2</v>
      </c>
      <c r="H256" s="28">
        <f>[1]Evolutions!H255</f>
        <v>-0.1205695</v>
      </c>
    </row>
    <row r="257" spans="1:8" x14ac:dyDescent="0.45">
      <c r="A257" s="27" t="s">
        <v>314</v>
      </c>
      <c r="B257" s="28">
        <f>[1]Evolutions!B256</f>
        <v>31.190380189999999</v>
      </c>
      <c r="C257" s="28">
        <f>[1]Evolutions!C256</f>
        <v>-0.16156956</v>
      </c>
      <c r="D257" s="28">
        <f>[1]Evolutions!D256</f>
        <v>0.29814455000000001</v>
      </c>
      <c r="E257" s="28">
        <f>[1]Evolutions!E256</f>
        <v>-1.9163059999999999E-2</v>
      </c>
      <c r="F257" s="28">
        <f>[1]Evolutions!F256</f>
        <v>-2.2810420000000001E-2</v>
      </c>
      <c r="G257" s="28">
        <f>[1]Evolutions!G256</f>
        <v>-0.35454649999999999</v>
      </c>
      <c r="H257" s="28">
        <f>[1]Evolutions!H256</f>
        <v>-6.3194130000000001E-2</v>
      </c>
    </row>
    <row r="258" spans="1:8" x14ac:dyDescent="0.45">
      <c r="A258" s="27" t="s">
        <v>315</v>
      </c>
      <c r="B258" s="28">
        <f>[1]Evolutions!B257</f>
        <v>31.406511080000001</v>
      </c>
      <c r="C258" s="28">
        <f>[1]Evolutions!C257</f>
        <v>0.21613088999999999</v>
      </c>
      <c r="D258" s="28">
        <f>[1]Evolutions!D257</f>
        <v>0.69052126000000003</v>
      </c>
      <c r="E258" s="28">
        <f>[1]Evolutions!E257</f>
        <v>0.11574412000000001</v>
      </c>
      <c r="F258" s="28">
        <f>[1]Evolutions!F257</f>
        <v>-0.20973162000000001</v>
      </c>
      <c r="G258" s="28">
        <f>[1]Evolutions!G257</f>
        <v>-0.26055741999999998</v>
      </c>
      <c r="H258" s="28">
        <f>[1]Evolutions!H257</f>
        <v>-0.11984545000000001</v>
      </c>
    </row>
    <row r="259" spans="1:8" x14ac:dyDescent="0.45">
      <c r="A259" s="27" t="s">
        <v>316</v>
      </c>
      <c r="B259" s="28">
        <f>[1]Evolutions!B258</f>
        <v>0</v>
      </c>
      <c r="C259" s="28">
        <f>[1]Evolutions!C258</f>
        <v>0</v>
      </c>
      <c r="D259" s="28">
        <f>[1]Evolutions!D258</f>
        <v>0</v>
      </c>
      <c r="E259" s="28">
        <f>[1]Evolutions!E258</f>
        <v>0</v>
      </c>
      <c r="F259" s="28">
        <f>[1]Evolutions!F258</f>
        <v>0</v>
      </c>
      <c r="G259" s="28">
        <f>[1]Evolutions!G258</f>
        <v>0</v>
      </c>
      <c r="H259" s="28">
        <f>[1]Evolutions!H258</f>
        <v>0</v>
      </c>
    </row>
    <row r="260" spans="1:8" x14ac:dyDescent="0.45">
      <c r="A260" s="27" t="s">
        <v>317</v>
      </c>
      <c r="B260" s="28">
        <f>[1]Evolutions!B259</f>
        <v>31.1028345</v>
      </c>
      <c r="C260" s="28">
        <f>[1]Evolutions!C259</f>
        <v>0.11902637000000001</v>
      </c>
      <c r="D260" s="28">
        <f>[1]Evolutions!D259</f>
        <v>6.5198779999999998E-2</v>
      </c>
      <c r="E260" s="28">
        <f>[1]Evolutions!E259</f>
        <v>7.5210970000000002E-2</v>
      </c>
      <c r="F260" s="28">
        <f>[1]Evolutions!F259</f>
        <v>-3.0864989999999998E-2</v>
      </c>
      <c r="G260" s="28">
        <f>[1]Evolutions!G259</f>
        <v>0.10255533</v>
      </c>
      <c r="H260" s="28">
        <f>[1]Evolutions!H259</f>
        <v>-9.3073719999999999E-2</v>
      </c>
    </row>
    <row r="261" spans="1:8" x14ac:dyDescent="0.45">
      <c r="A261" s="27" t="s">
        <v>318</v>
      </c>
      <c r="B261" s="28">
        <f>[1]Evolutions!B260</f>
        <v>30.71873836</v>
      </c>
      <c r="C261" s="28">
        <f>[1]Evolutions!C260</f>
        <v>-0.38409615000000003</v>
      </c>
      <c r="D261" s="28">
        <f>[1]Evolutions!D260</f>
        <v>0.10939533</v>
      </c>
      <c r="E261" s="28">
        <f>[1]Evolutions!E260</f>
        <v>-0.19844914999999999</v>
      </c>
      <c r="F261" s="28">
        <f>[1]Evolutions!F260</f>
        <v>-0.13252921000000001</v>
      </c>
      <c r="G261" s="28">
        <f>[1]Evolutions!G260</f>
        <v>-3.177725E-2</v>
      </c>
      <c r="H261" s="28">
        <f>[1]Evolutions!H260</f>
        <v>-0.13073587</v>
      </c>
    </row>
    <row r="262" spans="1:8" x14ac:dyDescent="0.45">
      <c r="A262" s="27" t="s">
        <v>319</v>
      </c>
      <c r="B262" s="28">
        <f>[1]Evolutions!B261</f>
        <v>30.404078689999999</v>
      </c>
      <c r="C262" s="28">
        <f>[1]Evolutions!C261</f>
        <v>-0.31465966000000001</v>
      </c>
      <c r="D262" s="28">
        <f>[1]Evolutions!D261</f>
        <v>-0.22024505</v>
      </c>
      <c r="E262" s="28">
        <f>[1]Evolutions!E261</f>
        <v>0.13141728999999999</v>
      </c>
      <c r="F262" s="28">
        <f>[1]Evolutions!F261</f>
        <v>0.13146337</v>
      </c>
      <c r="G262" s="28">
        <f>[1]Evolutions!G261</f>
        <v>-0.43540221000000001</v>
      </c>
      <c r="H262" s="28">
        <f>[1]Evolutions!H261</f>
        <v>7.810694E-2</v>
      </c>
    </row>
    <row r="263" spans="1:8" x14ac:dyDescent="0.45">
      <c r="A263" s="27" t="s">
        <v>320</v>
      </c>
      <c r="B263" s="28">
        <f>[1]Evolutions!B262</f>
        <v>30.505842179999998</v>
      </c>
      <c r="C263" s="28">
        <f>[1]Evolutions!C262</f>
        <v>0.10176348</v>
      </c>
      <c r="D263" s="28">
        <f>[1]Evolutions!D262</f>
        <v>-0.11055592</v>
      </c>
      <c r="E263" s="28">
        <f>[1]Evolutions!E262</f>
        <v>-4.850869E-2</v>
      </c>
      <c r="F263" s="28">
        <f>[1]Evolutions!F262</f>
        <v>-5.5792729999999999E-2</v>
      </c>
      <c r="G263" s="28">
        <f>[1]Evolutions!G262</f>
        <v>0.31390406999999998</v>
      </c>
      <c r="H263" s="28">
        <f>[1]Evolutions!H262</f>
        <v>2.7167599999999999E-3</v>
      </c>
    </row>
    <row r="264" spans="1:8" x14ac:dyDescent="0.45">
      <c r="A264" s="27" t="s">
        <v>321</v>
      </c>
      <c r="B264" s="28">
        <f>[1]Evolutions!B263</f>
        <v>30.490512849999998</v>
      </c>
      <c r="C264" s="28">
        <f>[1]Evolutions!C263</f>
        <v>-1.532933E-2</v>
      </c>
      <c r="D264" s="28">
        <f>[1]Evolutions!D263</f>
        <v>0.25638345000000001</v>
      </c>
      <c r="E264" s="28">
        <f>[1]Evolutions!E263</f>
        <v>-0.41701851000000001</v>
      </c>
      <c r="F264" s="28">
        <f>[1]Evolutions!F263</f>
        <v>7.1291610000000005E-2</v>
      </c>
      <c r="G264" s="28">
        <f>[1]Evolutions!G263</f>
        <v>0.20255039</v>
      </c>
      <c r="H264" s="28">
        <f>[1]Evolutions!H263</f>
        <v>-0.12853626000000001</v>
      </c>
    </row>
    <row r="265" spans="1:8" x14ac:dyDescent="0.45">
      <c r="A265" s="27" t="s">
        <v>322</v>
      </c>
      <c r="B265" s="28">
        <f>[1]Evolutions!B264</f>
        <v>29.574625749999999</v>
      </c>
      <c r="C265" s="28">
        <f>[1]Evolutions!C264</f>
        <v>-0.91588709000000001</v>
      </c>
      <c r="D265" s="28">
        <f>[1]Evolutions!D264</f>
        <v>-8.6796719999999994E-2</v>
      </c>
      <c r="E265" s="28">
        <f>[1]Evolutions!E264</f>
        <v>-0.33038138</v>
      </c>
      <c r="F265" s="28">
        <f>[1]Evolutions!F264</f>
        <v>-0.19201264000000001</v>
      </c>
      <c r="G265" s="28">
        <f>[1]Evolutions!G264</f>
        <v>-0.11619668</v>
      </c>
      <c r="H265" s="28">
        <f>[1]Evolutions!H264</f>
        <v>-0.19049968</v>
      </c>
    </row>
    <row r="266" spans="1:8" x14ac:dyDescent="0.45">
      <c r="A266" s="27" t="s">
        <v>323</v>
      </c>
      <c r="B266" s="28">
        <f>[1]Evolutions!B265</f>
        <v>29.929058900000001</v>
      </c>
      <c r="C266" s="28">
        <f>[1]Evolutions!C265</f>
        <v>0.35443314999999997</v>
      </c>
      <c r="D266" s="28">
        <f>[1]Evolutions!D265</f>
        <v>8.8860239999999993E-2</v>
      </c>
      <c r="E266" s="28">
        <f>[1]Evolutions!E265</f>
        <v>0.16247691</v>
      </c>
      <c r="F266" s="28">
        <f>[1]Evolutions!F265</f>
        <v>7.1091269999999998E-2</v>
      </c>
      <c r="G266" s="28">
        <f>[1]Evolutions!G265</f>
        <v>-6.2894320000000004E-2</v>
      </c>
      <c r="H266" s="28">
        <f>[1]Evolutions!H265</f>
        <v>9.4899049999999999E-2</v>
      </c>
    </row>
    <row r="267" spans="1:8" x14ac:dyDescent="0.45">
      <c r="A267" s="27" t="s">
        <v>324</v>
      </c>
      <c r="B267" s="28">
        <f>[1]Evolutions!B266</f>
        <v>30.223552649999998</v>
      </c>
      <c r="C267" s="28">
        <f>[1]Evolutions!C266</f>
        <v>0.29449375</v>
      </c>
      <c r="D267" s="28">
        <f>[1]Evolutions!D266</f>
        <v>0.80316242999999998</v>
      </c>
      <c r="E267" s="28">
        <f>[1]Evolutions!E266</f>
        <v>-0.51534342</v>
      </c>
      <c r="F267" s="28">
        <f>[1]Evolutions!F266</f>
        <v>-6.2673850000000003E-2</v>
      </c>
      <c r="G267" s="28">
        <f>[1]Evolutions!G266</f>
        <v>0.10746393</v>
      </c>
      <c r="H267" s="28">
        <f>[1]Evolutions!H266</f>
        <v>-3.8115330000000003E-2</v>
      </c>
    </row>
    <row r="268" spans="1:8" x14ac:dyDescent="0.45">
      <c r="A268" s="27" t="s">
        <v>325</v>
      </c>
      <c r="B268" s="28">
        <f>[1]Evolutions!B267</f>
        <v>29.474514129999999</v>
      </c>
      <c r="C268" s="28">
        <f>[1]Evolutions!C267</f>
        <v>-0.74903852000000004</v>
      </c>
      <c r="D268" s="28">
        <f>[1]Evolutions!D267</f>
        <v>-0.10238635</v>
      </c>
      <c r="E268" s="28">
        <f>[1]Evolutions!E267</f>
        <v>-0.15518424</v>
      </c>
      <c r="F268" s="28">
        <f>[1]Evolutions!F267</f>
        <v>-0.13823868</v>
      </c>
      <c r="G268" s="28">
        <f>[1]Evolutions!G267</f>
        <v>-0.23934026999999999</v>
      </c>
      <c r="H268" s="28">
        <f>[1]Evolutions!H267</f>
        <v>-0.11388898</v>
      </c>
    </row>
    <row r="269" spans="1:8" x14ac:dyDescent="0.45">
      <c r="A269" s="27" t="s">
        <v>326</v>
      </c>
      <c r="B269" s="28">
        <f>[1]Evolutions!B268</f>
        <v>29.848467729999999</v>
      </c>
      <c r="C269" s="28">
        <f>[1]Evolutions!C268</f>
        <v>0.3739536</v>
      </c>
      <c r="D269" s="28">
        <f>[1]Evolutions!D268</f>
        <v>0.51450991999999995</v>
      </c>
      <c r="E269" s="28">
        <f>[1]Evolutions!E268</f>
        <v>-7.5940569999999999E-2</v>
      </c>
      <c r="F269" s="28">
        <f>[1]Evolutions!F268</f>
        <v>5.5384309999999999E-2</v>
      </c>
      <c r="G269" s="28">
        <f>[1]Evolutions!G268</f>
        <v>-4.4365100000000003E-3</v>
      </c>
      <c r="H269" s="28">
        <f>[1]Evolutions!H268</f>
        <v>-0.11556355</v>
      </c>
    </row>
    <row r="270" spans="1:8" x14ac:dyDescent="0.45">
      <c r="A270" s="27" t="s">
        <v>327</v>
      </c>
      <c r="B270" s="28">
        <f>[1]Evolutions!B269</f>
        <v>30.162787420000001</v>
      </c>
      <c r="C270" s="28">
        <f>[1]Evolutions!C269</f>
        <v>0.31431967999999999</v>
      </c>
      <c r="D270" s="28">
        <f>[1]Evolutions!D269</f>
        <v>-0.20378474999999999</v>
      </c>
      <c r="E270" s="28">
        <f>[1]Evolutions!E269</f>
        <v>0.15653628</v>
      </c>
      <c r="F270" s="28">
        <f>[1]Evolutions!F269</f>
        <v>-0.17413781</v>
      </c>
      <c r="G270" s="28">
        <f>[1]Evolutions!G269</f>
        <v>-0.10535431000000001</v>
      </c>
      <c r="H270" s="28">
        <f>[1]Evolutions!H269</f>
        <v>0.64106028000000004</v>
      </c>
    </row>
    <row r="271" spans="1:8" x14ac:dyDescent="0.45">
      <c r="A271" s="27" t="s">
        <v>328</v>
      </c>
      <c r="B271" s="28">
        <f>[1]Evolutions!B270</f>
        <v>30.126699989999999</v>
      </c>
      <c r="C271" s="28">
        <f>[1]Evolutions!C270</f>
        <v>-3.6087429999999997E-2</v>
      </c>
      <c r="D271" s="28">
        <f>[1]Evolutions!D270</f>
        <v>-6.2244679999999997E-2</v>
      </c>
      <c r="E271" s="28">
        <f>[1]Evolutions!E270</f>
        <v>-0.26231337999999998</v>
      </c>
      <c r="F271" s="28">
        <f>[1]Evolutions!F270</f>
        <v>-3.031791E-2</v>
      </c>
      <c r="G271" s="28">
        <f>[1]Evolutions!G270</f>
        <v>0.1265531</v>
      </c>
      <c r="H271" s="28">
        <f>[1]Evolutions!H270</f>
        <v>0.19223544000000001</v>
      </c>
    </row>
    <row r="272" spans="1:8" x14ac:dyDescent="0.45">
      <c r="A272" s="27" t="s">
        <v>329</v>
      </c>
      <c r="B272" s="28">
        <f>[1]Evolutions!B271</f>
        <v>30.642287620000001</v>
      </c>
      <c r="C272" s="28">
        <f>[1]Evolutions!C271</f>
        <v>0.51558762999999996</v>
      </c>
      <c r="D272" s="28">
        <f>[1]Evolutions!D271</f>
        <v>0.5542705</v>
      </c>
      <c r="E272" s="28">
        <f>[1]Evolutions!E271</f>
        <v>-0.29269877</v>
      </c>
      <c r="F272" s="28">
        <f>[1]Evolutions!F271</f>
        <v>-1.02849E-3</v>
      </c>
      <c r="G272" s="28">
        <f>[1]Evolutions!G271</f>
        <v>0.14413268000000001</v>
      </c>
      <c r="H272" s="28">
        <f>[1]Evolutions!H271</f>
        <v>0.11091172000000001</v>
      </c>
    </row>
    <row r="273" spans="1:8" x14ac:dyDescent="0.45">
      <c r="A273" s="27" t="s">
        <v>330</v>
      </c>
      <c r="B273" s="28">
        <f>[1]Evolutions!B272</f>
        <v>30.886164300000001</v>
      </c>
      <c r="C273" s="28">
        <f>[1]Evolutions!C272</f>
        <v>0.24387668000000001</v>
      </c>
      <c r="D273" s="28">
        <f>[1]Evolutions!D272</f>
        <v>-0.10983809</v>
      </c>
      <c r="E273" s="28">
        <f>[1]Evolutions!E272</f>
        <v>-0.13709035999999999</v>
      </c>
      <c r="F273" s="28">
        <f>[1]Evolutions!F272</f>
        <v>-5.2299900000000003E-2</v>
      </c>
      <c r="G273" s="28">
        <f>[1]Evolutions!G272</f>
        <v>0.47112704</v>
      </c>
      <c r="H273" s="28">
        <f>[1]Evolutions!H272</f>
        <v>7.1977990000000006E-2</v>
      </c>
    </row>
    <row r="274" spans="1:8" x14ac:dyDescent="0.45">
      <c r="A274" s="27" t="s">
        <v>331</v>
      </c>
      <c r="B274" s="28">
        <f>[1]Evolutions!B273</f>
        <v>32.135739389999998</v>
      </c>
      <c r="C274" s="28">
        <f>[1]Evolutions!C273</f>
        <v>1.2495750800000001</v>
      </c>
      <c r="D274" s="28">
        <f>[1]Evolutions!D273</f>
        <v>0.51142588</v>
      </c>
      <c r="E274" s="28">
        <f>[1]Evolutions!E273</f>
        <v>-0.31147143999999999</v>
      </c>
      <c r="F274" s="28">
        <f>[1]Evolutions!F273</f>
        <v>0.20152782</v>
      </c>
      <c r="G274" s="28">
        <f>[1]Evolutions!G273</f>
        <v>0.257824</v>
      </c>
      <c r="H274" s="28">
        <f>[1]Evolutions!H273</f>
        <v>0.59026882999999997</v>
      </c>
    </row>
    <row r="275" spans="1:8" x14ac:dyDescent="0.45">
      <c r="A275" s="27" t="s">
        <v>332</v>
      </c>
      <c r="B275" s="28">
        <f>[1]Evolutions!B274</f>
        <v>32.028096480000002</v>
      </c>
      <c r="C275" s="28">
        <f>[1]Evolutions!C274</f>
        <v>-0.10764290999999999</v>
      </c>
      <c r="D275" s="28">
        <f>[1]Evolutions!D274</f>
        <v>6.5428210000000001E-2</v>
      </c>
      <c r="E275" s="28">
        <f>[1]Evolutions!E274</f>
        <v>2.4661510000000001E-2</v>
      </c>
      <c r="F275" s="28">
        <f>[1]Evolutions!F274</f>
        <v>7.9343769999999994E-2</v>
      </c>
      <c r="G275" s="28">
        <f>[1]Evolutions!G274</f>
        <v>-0.22832891999999999</v>
      </c>
      <c r="H275" s="28">
        <f>[1]Evolutions!H274</f>
        <v>-4.8747470000000001E-2</v>
      </c>
    </row>
    <row r="276" spans="1:8" x14ac:dyDescent="0.45">
      <c r="A276" s="27" t="s">
        <v>333</v>
      </c>
      <c r="B276" s="28">
        <f>[1]Evolutions!B275</f>
        <v>32.009787189999997</v>
      </c>
      <c r="C276" s="28">
        <f>[1]Evolutions!C275</f>
        <v>-1.8309300000000001E-2</v>
      </c>
      <c r="D276" s="28">
        <f>[1]Evolutions!D275</f>
        <v>2.2347889999999999E-2</v>
      </c>
      <c r="E276" s="28">
        <f>[1]Evolutions!E275</f>
        <v>-0.24964517999999999</v>
      </c>
      <c r="F276" s="28">
        <f>[1]Evolutions!F275</f>
        <v>-3.718958E-2</v>
      </c>
      <c r="G276" s="28">
        <f>[1]Evolutions!G275</f>
        <v>0.34289683999999998</v>
      </c>
      <c r="H276" s="28">
        <f>[1]Evolutions!H275</f>
        <v>-9.6719269999999996E-2</v>
      </c>
    </row>
    <row r="277" spans="1:8" x14ac:dyDescent="0.45">
      <c r="A277" s="27" t="s">
        <v>334</v>
      </c>
      <c r="B277" s="28">
        <f>[1]Evolutions!B276</f>
        <v>32.12958124</v>
      </c>
      <c r="C277" s="28">
        <f>[1]Evolutions!C276</f>
        <v>0.11979405999999999</v>
      </c>
      <c r="D277" s="28">
        <f>[1]Evolutions!D276</f>
        <v>3.5938789999999998E-2</v>
      </c>
      <c r="E277" s="28">
        <f>[1]Evolutions!E276</f>
        <v>-0.39209912000000002</v>
      </c>
      <c r="F277" s="28">
        <f>[1]Evolutions!F276</f>
        <v>0.10396783</v>
      </c>
      <c r="G277" s="28">
        <f>[1]Evolutions!G276</f>
        <v>0.2159904</v>
      </c>
      <c r="H277" s="28">
        <f>[1]Evolutions!H276</f>
        <v>0.15599615999999999</v>
      </c>
    </row>
    <row r="278" spans="1:8" x14ac:dyDescent="0.45">
      <c r="A278" s="27" t="s">
        <v>335</v>
      </c>
      <c r="B278" s="28">
        <f>[1]Evolutions!B277</f>
        <v>32.312793460000002</v>
      </c>
      <c r="C278" s="28">
        <f>[1]Evolutions!C277</f>
        <v>0.18321220999999999</v>
      </c>
      <c r="D278" s="28">
        <f>[1]Evolutions!D277</f>
        <v>0.38980366</v>
      </c>
      <c r="E278" s="28">
        <f>[1]Evolutions!E277</f>
        <v>-0.46808319999999998</v>
      </c>
      <c r="F278" s="28">
        <f>[1]Evolutions!F277</f>
        <v>-5.7475909999999998E-2</v>
      </c>
      <c r="G278" s="28">
        <f>[1]Evolutions!G277</f>
        <v>0.31998556</v>
      </c>
      <c r="H278" s="28">
        <f>[1]Evolutions!H277</f>
        <v>-1.01789E-3</v>
      </c>
    </row>
    <row r="279" spans="1:8" x14ac:dyDescent="0.45">
      <c r="A279" s="27" t="s">
        <v>336</v>
      </c>
      <c r="B279" s="28">
        <f>[1]Evolutions!B278</f>
        <v>31.464032150000001</v>
      </c>
      <c r="C279" s="28">
        <f>[1]Evolutions!C278</f>
        <v>-0.84876130999999999</v>
      </c>
      <c r="D279" s="28">
        <f>[1]Evolutions!D278</f>
        <v>-0.73602825000000005</v>
      </c>
      <c r="E279" s="28">
        <f>[1]Evolutions!E278</f>
        <v>0.10648647</v>
      </c>
      <c r="F279" s="28">
        <f>[1]Evolutions!F278</f>
        <v>0.19976801</v>
      </c>
      <c r="G279" s="28">
        <f>[1]Evolutions!G278</f>
        <v>-0.35221781000000002</v>
      </c>
      <c r="H279" s="28">
        <f>[1]Evolutions!H278</f>
        <v>-6.6769729999999999E-2</v>
      </c>
    </row>
    <row r="280" spans="1:8" x14ac:dyDescent="0.45">
      <c r="A280" s="27" t="s">
        <v>337</v>
      </c>
      <c r="B280" s="28">
        <f>[1]Evolutions!B279</f>
        <v>31.541255499999998</v>
      </c>
      <c r="C280" s="28">
        <f>[1]Evolutions!C279</f>
        <v>7.7223349999999996E-2</v>
      </c>
      <c r="D280" s="28">
        <f>[1]Evolutions!D279</f>
        <v>0.11678048000000001</v>
      </c>
      <c r="E280" s="28">
        <f>[1]Evolutions!E279</f>
        <v>-0.14239082</v>
      </c>
      <c r="F280" s="28">
        <f>[1]Evolutions!F279</f>
        <v>0.11462228000000001</v>
      </c>
      <c r="G280" s="28">
        <f>[1]Evolutions!G279</f>
        <v>-0.10421443</v>
      </c>
      <c r="H280" s="28">
        <f>[1]Evolutions!H279</f>
        <v>9.2425839999999995E-2</v>
      </c>
    </row>
    <row r="281" spans="1:8" x14ac:dyDescent="0.45">
      <c r="A281" s="27" t="s">
        <v>338</v>
      </c>
      <c r="B281" s="28">
        <f>[1]Evolutions!B280</f>
        <v>31.414021479999999</v>
      </c>
      <c r="C281" s="28">
        <f>[1]Evolutions!C280</f>
        <v>-0.12723402</v>
      </c>
      <c r="D281" s="28">
        <f>[1]Evolutions!D280</f>
        <v>0.26109220999999999</v>
      </c>
      <c r="E281" s="28">
        <f>[1]Evolutions!E280</f>
        <v>-0.12943832999999999</v>
      </c>
      <c r="F281" s="28">
        <f>[1]Evolutions!F280</f>
        <v>-1.6806930000000001E-2</v>
      </c>
      <c r="G281" s="28">
        <f>[1]Evolutions!G280</f>
        <v>-0.10750576000000001</v>
      </c>
      <c r="H281" s="28">
        <f>[1]Evolutions!H280</f>
        <v>-0.13457519000000001</v>
      </c>
    </row>
    <row r="282" spans="1:8" x14ac:dyDescent="0.45">
      <c r="A282" s="27" t="s">
        <v>339</v>
      </c>
      <c r="B282" s="28">
        <f>[1]Evolutions!B281</f>
        <v>31.357369670000001</v>
      </c>
      <c r="C282" s="28">
        <f>[1]Evolutions!C281</f>
        <v>-5.6651809999999997E-2</v>
      </c>
      <c r="D282" s="28">
        <f>[1]Evolutions!D281</f>
        <v>0.33506354999999999</v>
      </c>
      <c r="E282" s="28">
        <f>[1]Evolutions!E281</f>
        <v>-0.43096632000000001</v>
      </c>
      <c r="F282" s="28">
        <f>[1]Evolutions!F281</f>
        <v>7.3719110000000004E-2</v>
      </c>
      <c r="G282" s="28">
        <f>[1]Evolutions!G281</f>
        <v>-0.18034119000000001</v>
      </c>
      <c r="H282" s="28">
        <f>[1]Evolutions!H281</f>
        <v>0.14587302999999999</v>
      </c>
    </row>
    <row r="283" spans="1:8" x14ac:dyDescent="0.45">
      <c r="A283" s="27" t="s">
        <v>340</v>
      </c>
      <c r="B283" s="28">
        <f>[1]Evolutions!B282</f>
        <v>31.77612315</v>
      </c>
      <c r="C283" s="28">
        <f>[1]Evolutions!C282</f>
        <v>0.41875348000000001</v>
      </c>
      <c r="D283" s="28">
        <f>[1]Evolutions!D282</f>
        <v>0.33782089999999998</v>
      </c>
      <c r="E283" s="28">
        <f>[1]Evolutions!E282</f>
        <v>-0.17065385</v>
      </c>
      <c r="F283" s="28">
        <f>[1]Evolutions!F282</f>
        <v>0.1031613</v>
      </c>
      <c r="G283" s="28">
        <f>[1]Evolutions!G282</f>
        <v>0.12905158999999999</v>
      </c>
      <c r="H283" s="28">
        <f>[1]Evolutions!H282</f>
        <v>1.9373540000000002E-2</v>
      </c>
    </row>
    <row r="284" spans="1:8" x14ac:dyDescent="0.45">
      <c r="A284" s="27" t="s">
        <v>341</v>
      </c>
      <c r="B284" s="28">
        <f>[1]Evolutions!B283</f>
        <v>32.160193079999999</v>
      </c>
      <c r="C284" s="28">
        <f>[1]Evolutions!C283</f>
        <v>0.38406993</v>
      </c>
      <c r="D284" s="28">
        <f>[1]Evolutions!D283</f>
        <v>0.38586629</v>
      </c>
      <c r="E284" s="28">
        <f>[1]Evolutions!E283</f>
        <v>-7.7086230000000006E-2</v>
      </c>
      <c r="F284" s="28">
        <f>[1]Evolutions!F283</f>
        <v>-5.0208339999999997E-2</v>
      </c>
      <c r="G284" s="28">
        <f>[1]Evolutions!G283</f>
        <v>8.6784E-2</v>
      </c>
      <c r="H284" s="28">
        <f>[1]Evolutions!H283</f>
        <v>3.8714220000000001E-2</v>
      </c>
    </row>
    <row r="285" spans="1:8" x14ac:dyDescent="0.45">
      <c r="A285" s="27" t="s">
        <v>342</v>
      </c>
      <c r="B285" s="28">
        <f>[1]Evolutions!B284</f>
        <v>31.744391790000002</v>
      </c>
      <c r="C285" s="28">
        <f>[1]Evolutions!C284</f>
        <v>-0.41580128999999999</v>
      </c>
      <c r="D285" s="28">
        <f>[1]Evolutions!D284</f>
        <v>0.17203567</v>
      </c>
      <c r="E285" s="28">
        <f>[1]Evolutions!E284</f>
        <v>6.8514359999999996E-2</v>
      </c>
      <c r="F285" s="28">
        <f>[1]Evolutions!F284</f>
        <v>-0.27738132999999998</v>
      </c>
      <c r="G285" s="28">
        <f>[1]Evolutions!G284</f>
        <v>-0.23928542999999999</v>
      </c>
      <c r="H285" s="28">
        <f>[1]Evolutions!H284</f>
        <v>-0.13968456000000001</v>
      </c>
    </row>
    <row r="286" spans="1:8" x14ac:dyDescent="0.45">
      <c r="A286" s="27" t="s">
        <v>343</v>
      </c>
      <c r="B286" s="28">
        <f>[1]Evolutions!B285</f>
        <v>31.554844660000001</v>
      </c>
      <c r="C286" s="28">
        <f>[1]Evolutions!C285</f>
        <v>-0.18954712000000001</v>
      </c>
      <c r="D286" s="28">
        <f>[1]Evolutions!D285</f>
        <v>-0.58107330999999995</v>
      </c>
      <c r="E286" s="28">
        <f>[1]Evolutions!E285</f>
        <v>0.42276965999999999</v>
      </c>
      <c r="F286" s="28">
        <f>[1]Evolutions!F285</f>
        <v>5.3910310000000003E-2</v>
      </c>
      <c r="G286" s="28">
        <f>[1]Evolutions!G285</f>
        <v>-0.27412402000000002</v>
      </c>
      <c r="H286" s="28">
        <f>[1]Evolutions!H285</f>
        <v>0.18897024000000001</v>
      </c>
    </row>
    <row r="287" spans="1:8" x14ac:dyDescent="0.45">
      <c r="A287" s="27" t="s">
        <v>344</v>
      </c>
      <c r="B287" s="28">
        <f>[1]Evolutions!B286</f>
        <v>31.273545639999998</v>
      </c>
      <c r="C287" s="28">
        <f>[1]Evolutions!C286</f>
        <v>-0.28129902000000001</v>
      </c>
      <c r="D287" s="28">
        <f>[1]Evolutions!D286</f>
        <v>6.3659389999999996E-2</v>
      </c>
      <c r="E287" s="28">
        <f>[1]Evolutions!E286</f>
        <v>-6.5212359999999997E-2</v>
      </c>
      <c r="F287" s="28">
        <f>[1]Evolutions!F286</f>
        <v>6.6787509999999994E-2</v>
      </c>
      <c r="G287" s="28">
        <f>[1]Evolutions!G286</f>
        <v>-0.25271948</v>
      </c>
      <c r="H287" s="28">
        <f>[1]Evolutions!H286</f>
        <v>-9.3814090000000003E-2</v>
      </c>
    </row>
    <row r="288" spans="1:8" x14ac:dyDescent="0.45">
      <c r="A288" s="27" t="s">
        <v>345</v>
      </c>
      <c r="B288" s="28">
        <f>[1]Evolutions!B287</f>
        <v>31.626604159999999</v>
      </c>
      <c r="C288" s="28">
        <f>[1]Evolutions!C287</f>
        <v>0.35305851999999999</v>
      </c>
      <c r="D288" s="28">
        <f>[1]Evolutions!D287</f>
        <v>0.37722293000000001</v>
      </c>
      <c r="E288" s="28">
        <f>[1]Evolutions!E287</f>
        <v>-0.12536604000000001</v>
      </c>
      <c r="F288" s="28">
        <f>[1]Evolutions!F287</f>
        <v>-4.831394E-2</v>
      </c>
      <c r="G288" s="28">
        <f>[1]Evolutions!G287</f>
        <v>0.16379461000000001</v>
      </c>
      <c r="H288" s="28">
        <f>[1]Evolutions!H287</f>
        <v>-1.427905E-2</v>
      </c>
    </row>
    <row r="289" spans="1:15" x14ac:dyDescent="0.45">
      <c r="A289" s="27" t="s">
        <v>346</v>
      </c>
      <c r="B289" s="28">
        <f>[1]Evolutions!B288</f>
        <v>31.77421605</v>
      </c>
      <c r="C289" s="28">
        <f>[1]Evolutions!C288</f>
        <v>0.14761189999999999</v>
      </c>
      <c r="D289" s="28">
        <f>[1]Evolutions!D288</f>
        <v>0.39357980999999997</v>
      </c>
      <c r="E289" s="28">
        <f>[1]Evolutions!E288</f>
        <v>-0.561025</v>
      </c>
      <c r="F289" s="28">
        <f>[1]Evolutions!F288</f>
        <v>0.13876060000000001</v>
      </c>
      <c r="G289" s="28">
        <f>[1]Evolutions!G288</f>
        <v>0.1688327</v>
      </c>
      <c r="H289" s="28">
        <f>[1]Evolutions!H288</f>
        <v>7.4637799999999997E-3</v>
      </c>
    </row>
    <row r="290" spans="1:15" x14ac:dyDescent="0.45">
      <c r="A290" s="27" t="s">
        <v>347</v>
      </c>
      <c r="B290" s="28">
        <f>[1]Evolutions!B289</f>
        <v>33.125788540000002</v>
      </c>
      <c r="C290" s="28">
        <f>[1]Evolutions!C289</f>
        <v>1.35157248</v>
      </c>
      <c r="D290" s="28">
        <f>[1]Evolutions!D289</f>
        <v>0.44203416000000001</v>
      </c>
      <c r="E290" s="28">
        <f>[1]Evolutions!E289</f>
        <v>-0.61490500000000003</v>
      </c>
      <c r="F290" s="28">
        <f>[1]Evolutions!F289</f>
        <v>1.5847785599999999</v>
      </c>
      <c r="G290" s="28">
        <f>[1]Evolutions!G289</f>
        <v>0.32196279999999999</v>
      </c>
      <c r="H290" s="28">
        <f>[1]Evolutions!H289</f>
        <v>-0.38229804000000001</v>
      </c>
    </row>
    <row r="291" spans="1:15" x14ac:dyDescent="0.45">
      <c r="A291" s="27" t="s">
        <v>348</v>
      </c>
      <c r="B291" s="28">
        <f>[1]Evolutions!B290</f>
        <v>0</v>
      </c>
      <c r="C291" s="28">
        <f>[1]Evolutions!C290</f>
        <v>0</v>
      </c>
      <c r="D291" s="28">
        <f>[1]Evolutions!D290</f>
        <v>0</v>
      </c>
      <c r="E291" s="28">
        <f>[1]Evolutions!E290</f>
        <v>0</v>
      </c>
      <c r="F291" s="28">
        <f>[1]Evolutions!F290</f>
        <v>0</v>
      </c>
      <c r="G291" s="28">
        <f>[1]Evolutions!G290</f>
        <v>0</v>
      </c>
      <c r="H291" s="28">
        <f>[1]Evolutions!H290</f>
        <v>0</v>
      </c>
    </row>
    <row r="292" spans="1:15" x14ac:dyDescent="0.45">
      <c r="A292" s="27" t="s">
        <v>349</v>
      </c>
      <c r="B292" s="28">
        <f>[1]Evolutions!B291</f>
        <v>33.664413959999997</v>
      </c>
      <c r="C292" s="28">
        <f>[1]Evolutions!C291</f>
        <v>-7.0208629999999994E-2</v>
      </c>
      <c r="D292" s="28">
        <f>[1]Evolutions!D291</f>
        <v>-0.19442351999999999</v>
      </c>
      <c r="E292" s="28">
        <f>[1]Evolutions!E291</f>
        <v>-0.22082123000000001</v>
      </c>
      <c r="F292" s="28">
        <f>[1]Evolutions!F291</f>
        <v>0.16598024</v>
      </c>
      <c r="G292" s="28">
        <f>[1]Evolutions!G291</f>
        <v>0.15030919000000001</v>
      </c>
      <c r="H292" s="28">
        <f>[1]Evolutions!H291</f>
        <v>2.8746689999999998E-2</v>
      </c>
    </row>
    <row r="293" spans="1:15" x14ac:dyDescent="0.45">
      <c r="A293" s="27" t="s">
        <v>350</v>
      </c>
      <c r="B293" s="28">
        <f>[1]Evolutions!B292</f>
        <v>33.137167269999999</v>
      </c>
      <c r="C293" s="28">
        <f>[1]Evolutions!C292</f>
        <v>-0.52724669000000002</v>
      </c>
      <c r="D293" s="28">
        <f>[1]Evolutions!D292</f>
        <v>-0.73938903</v>
      </c>
      <c r="E293" s="28">
        <f>[1]Evolutions!E292</f>
        <v>0.28645396000000001</v>
      </c>
      <c r="F293" s="28">
        <f>[1]Evolutions!F292</f>
        <v>7.1095200000000002E-3</v>
      </c>
      <c r="G293" s="28">
        <f>[1]Evolutions!G292</f>
        <v>-3.952986E-2</v>
      </c>
      <c r="H293" s="28">
        <f>[1]Evolutions!H292</f>
        <v>-4.1891280000000003E-2</v>
      </c>
    </row>
    <row r="294" spans="1:15" x14ac:dyDescent="0.45">
      <c r="A294" s="27" t="s">
        <v>351</v>
      </c>
      <c r="B294" s="28">
        <f>[1]Evolutions!B293</f>
        <v>31.146903470000002</v>
      </c>
      <c r="C294" s="28">
        <f>[1]Evolutions!C293</f>
        <v>-1.99026379</v>
      </c>
      <c r="D294" s="28">
        <f>[1]Evolutions!D293</f>
        <v>-3.41643337</v>
      </c>
      <c r="E294" s="28">
        <f>[1]Evolutions!E293</f>
        <v>2.33750956</v>
      </c>
      <c r="F294" s="28">
        <f>[1]Evolutions!F293</f>
        <v>9.0657929999999998E-2</v>
      </c>
      <c r="G294" s="28">
        <f>[1]Evolutions!G293</f>
        <v>-0.17017245</v>
      </c>
      <c r="H294" s="28">
        <f>[1]Evolutions!H293</f>
        <v>-0.83182544999999997</v>
      </c>
    </row>
    <row r="295" spans="1:15" x14ac:dyDescent="0.45">
      <c r="A295" s="27" t="s">
        <v>352</v>
      </c>
      <c r="B295" s="28">
        <f>[1]Evolutions!B294</f>
        <v>31.856960870000002</v>
      </c>
      <c r="C295" s="28">
        <f>[1]Evolutions!C294</f>
        <v>0.71005739000000001</v>
      </c>
      <c r="D295" s="28">
        <f>[1]Evolutions!D294</f>
        <v>-8.2445741300000002</v>
      </c>
      <c r="E295" s="28">
        <f>[1]Evolutions!E294</f>
        <v>8.2010830099999996</v>
      </c>
      <c r="F295" s="28">
        <f>[1]Evolutions!F294</f>
        <v>-0.17318091999999999</v>
      </c>
      <c r="G295" s="28">
        <f>[1]Evolutions!G294</f>
        <v>0.40672066000000001</v>
      </c>
      <c r="H295" s="28">
        <f>[1]Evolutions!H294</f>
        <v>0.52000877000000001</v>
      </c>
    </row>
    <row r="296" spans="1:15" x14ac:dyDescent="0.45">
      <c r="A296" s="27" t="s">
        <v>353</v>
      </c>
      <c r="B296" s="28">
        <f>[1]Evolutions!B295</f>
        <v>30.987451979999999</v>
      </c>
      <c r="C296" s="28">
        <f>[1]Evolutions!C295</f>
        <v>-0.86950888000000004</v>
      </c>
      <c r="D296" s="28">
        <f>[1]Evolutions!D295</f>
        <v>11.115351459999999</v>
      </c>
      <c r="E296" s="28">
        <f>[1]Evolutions!E295</f>
        <v>-10.717096529999999</v>
      </c>
      <c r="F296" s="28">
        <f>[1]Evolutions!F295</f>
        <v>-0.15753410000000001</v>
      </c>
      <c r="G296" s="28">
        <f>[1]Evolutions!G295</f>
        <v>-0.19212397000000001</v>
      </c>
      <c r="H296" s="28">
        <f>[1]Evolutions!H295</f>
        <v>-0.91810574</v>
      </c>
    </row>
    <row r="297" spans="1:15" x14ac:dyDescent="0.45">
      <c r="A297" s="27" t="s">
        <v>354</v>
      </c>
      <c r="B297" s="28">
        <f>[1]Evolutions!B296</f>
        <v>34.755680560000002</v>
      </c>
      <c r="C297" s="28">
        <f>[1]Evolutions!C296</f>
        <v>3.7682285800000002</v>
      </c>
      <c r="D297" s="28">
        <f>[1]Evolutions!D296</f>
        <v>-0.87655627999999997</v>
      </c>
      <c r="E297" s="28">
        <f>[1]Evolutions!E296</f>
        <v>1.34679587</v>
      </c>
      <c r="F297" s="28">
        <f>[1]Evolutions!F296</f>
        <v>-0.18848640999999999</v>
      </c>
      <c r="G297" s="28">
        <f>[1]Evolutions!G296</f>
        <v>0.56097238000000005</v>
      </c>
      <c r="H297" s="28">
        <f>[1]Evolutions!H296</f>
        <v>2.9255030099999999</v>
      </c>
    </row>
    <row r="298" spans="1:15" x14ac:dyDescent="0.45">
      <c r="A298" s="27" t="s">
        <v>355</v>
      </c>
      <c r="B298" s="28">
        <f>[1]Evolutions!B297</f>
        <v>36.970550889999998</v>
      </c>
      <c r="C298" s="28">
        <f>[1]Evolutions!C297</f>
        <v>2.2148703300000001</v>
      </c>
      <c r="D298" s="28">
        <f>[1]Evolutions!D297</f>
        <v>-0.36572626000000003</v>
      </c>
      <c r="E298" s="28">
        <f>[1]Evolutions!E297</f>
        <v>0.41805730000000002</v>
      </c>
      <c r="F298" s="28">
        <f>[1]Evolutions!F297</f>
        <v>3.0722659999999999E-2</v>
      </c>
      <c r="G298" s="28">
        <f>[1]Evolutions!G297</f>
        <v>0.14215664</v>
      </c>
      <c r="H298" s="28">
        <f>[1]Evolutions!H297</f>
        <v>1.9896599800000001</v>
      </c>
    </row>
    <row r="299" spans="1:15" x14ac:dyDescent="0.45">
      <c r="A299" s="27" t="s">
        <v>356</v>
      </c>
      <c r="B299" s="28">
        <f>[1]Evolutions!B298</f>
        <v>35.17756516</v>
      </c>
      <c r="C299" s="28">
        <f>[1]Evolutions!C298</f>
        <v>-1.7929857199999999</v>
      </c>
      <c r="D299" s="28">
        <f>[1]Evolutions!D298</f>
        <v>-9.8532610000000007E-2</v>
      </c>
      <c r="E299" s="28">
        <f>[1]Evolutions!E298</f>
        <v>-0.53136145999999995</v>
      </c>
      <c r="F299" s="28">
        <f>[1]Evolutions!F298</f>
        <v>0.10434145</v>
      </c>
      <c r="G299" s="28">
        <f>[1]Evolutions!G298</f>
        <v>-4.8775199999999998E-2</v>
      </c>
      <c r="H299" s="28">
        <f>[1]Evolutions!H298</f>
        <v>-1.2186579</v>
      </c>
    </row>
    <row r="300" spans="1:15" x14ac:dyDescent="0.45">
      <c r="A300" s="27" t="s">
        <v>357</v>
      </c>
      <c r="B300" s="28">
        <f>[1]Evolutions!B299</f>
        <v>32.124063069999998</v>
      </c>
      <c r="C300" s="28">
        <f>[1]Evolutions!C299</f>
        <v>-3.0535020899999998</v>
      </c>
      <c r="D300" s="28">
        <f>[1]Evolutions!D299</f>
        <v>0.86752189999999996</v>
      </c>
      <c r="E300" s="28">
        <f>[1]Evolutions!E299</f>
        <v>-1.8071594099999999</v>
      </c>
      <c r="F300" s="28">
        <f>[1]Evolutions!F299</f>
        <v>0.15486284</v>
      </c>
      <c r="G300" s="28">
        <f>[1]Evolutions!G299</f>
        <v>-0.1072611</v>
      </c>
      <c r="H300" s="28">
        <f>[1]Evolutions!H299</f>
        <v>-2.1614663200000002</v>
      </c>
    </row>
    <row r="301" spans="1:15" x14ac:dyDescent="0.45">
      <c r="A301" s="27" t="s">
        <v>358</v>
      </c>
      <c r="B301" s="28">
        <f>[1]Evolutions!B300</f>
        <v>31.698313880000001</v>
      </c>
      <c r="C301" s="28">
        <f>[1]Evolutions!C300</f>
        <v>-0.42574919999999999</v>
      </c>
      <c r="D301" s="28">
        <f>[1]Evolutions!D300</f>
        <v>-0.15148666999999999</v>
      </c>
      <c r="E301" s="28">
        <f>[1]Evolutions!E300</f>
        <v>-0.17528959999999999</v>
      </c>
      <c r="F301" s="28">
        <f>[1]Evolutions!F300</f>
        <v>-3.961866E-2</v>
      </c>
      <c r="G301" s="28">
        <f>[1]Evolutions!G300</f>
        <v>-0.36006650000000001</v>
      </c>
      <c r="H301" s="28">
        <f>[1]Evolutions!H300</f>
        <v>0.30071223000000002</v>
      </c>
    </row>
    <row r="302" spans="1:15" x14ac:dyDescent="0.45">
      <c r="A302" s="27" t="s">
        <v>359</v>
      </c>
      <c r="B302" s="28">
        <f>[1]Evolutions!B301</f>
        <v>31.477710609999999</v>
      </c>
      <c r="C302" s="28">
        <f>[1]Evolutions!C301</f>
        <v>-0.22060326999999999</v>
      </c>
      <c r="D302" s="28">
        <f>[1]Evolutions!D301</f>
        <v>-0.16361753000000001</v>
      </c>
      <c r="E302" s="28">
        <f>[1]Evolutions!E301</f>
        <v>-6.507889E-2</v>
      </c>
      <c r="F302" s="28">
        <f>[1]Evolutions!F301</f>
        <v>0.16836729</v>
      </c>
      <c r="G302" s="28">
        <f>[1]Evolutions!G301</f>
        <v>0.22906513000000001</v>
      </c>
      <c r="H302" s="28">
        <f>[1]Evolutions!H301</f>
        <v>-0.38933926000000002</v>
      </c>
      <c r="J302">
        <v>0</v>
      </c>
      <c r="K302">
        <v>0</v>
      </c>
      <c r="L302">
        <v>0</v>
      </c>
      <c r="M302">
        <v>0</v>
      </c>
      <c r="N302">
        <v>0</v>
      </c>
      <c r="O302">
        <v>0</v>
      </c>
    </row>
    <row r="303" spans="1:15" x14ac:dyDescent="0.45">
      <c r="A303" s="27" t="s">
        <v>360</v>
      </c>
      <c r="B303" s="28">
        <f>[1]Evolutions!B302</f>
        <v>31.753535469999999</v>
      </c>
      <c r="C303" s="28">
        <f>[1]Evolutions!C302</f>
        <v>0.27582486000000001</v>
      </c>
      <c r="D303" s="28">
        <f>[1]Evolutions!D302</f>
        <v>-1.1999700000000001E-3</v>
      </c>
      <c r="E303" s="28">
        <f>[1]Evolutions!E302</f>
        <v>0.43347270999999998</v>
      </c>
      <c r="F303" s="28">
        <f>[1]Evolutions!F302</f>
        <v>7.0852209999999999E-2</v>
      </c>
      <c r="G303" s="28">
        <f>[1]Evolutions!G302</f>
        <v>0.17443205000000001</v>
      </c>
      <c r="H303" s="28">
        <f>[1]Evolutions!H302</f>
        <v>-0.40173214000000002</v>
      </c>
      <c r="J303" s="29">
        <f>D303</f>
        <v>-1.1999700000000001E-3</v>
      </c>
      <c r="K303" s="29">
        <f t="shared" ref="K303:O309" si="0">E303</f>
        <v>0.43347270999999998</v>
      </c>
      <c r="L303" s="29">
        <f t="shared" si="0"/>
        <v>7.0852209999999999E-2</v>
      </c>
      <c r="M303" s="29">
        <f t="shared" si="0"/>
        <v>0.17443205000000001</v>
      </c>
      <c r="N303" s="29">
        <f t="shared" si="0"/>
        <v>-0.40173214000000002</v>
      </c>
      <c r="O303" s="29">
        <f t="shared" si="0"/>
        <v>0</v>
      </c>
    </row>
    <row r="304" spans="1:15" x14ac:dyDescent="0.45">
      <c r="A304" s="27" t="s">
        <v>361</v>
      </c>
      <c r="B304" s="28">
        <f>[1]Evolutions!B303</f>
        <v>32.250549409999998</v>
      </c>
      <c r="C304" s="28">
        <f>[1]Evolutions!C303</f>
        <v>0.49701393999999999</v>
      </c>
      <c r="D304" s="28">
        <f>[1]Evolutions!D303</f>
        <v>6.7991689999999994E-2</v>
      </c>
      <c r="E304" s="28">
        <f>[1]Evolutions!E303</f>
        <v>0.28967267000000002</v>
      </c>
      <c r="F304" s="28">
        <f>[1]Evolutions!F303</f>
        <v>0.30783410999999999</v>
      </c>
      <c r="G304" s="28">
        <f>[1]Evolutions!G303</f>
        <v>-8.0849950000000004E-2</v>
      </c>
      <c r="H304" s="28">
        <f>[1]Evolutions!H303</f>
        <v>-8.7634580000000004E-2</v>
      </c>
      <c r="J304" s="29">
        <f t="shared" ref="J304:J309" si="1">D304</f>
        <v>6.7991689999999994E-2</v>
      </c>
      <c r="K304" s="29">
        <f t="shared" si="0"/>
        <v>0.28967267000000002</v>
      </c>
      <c r="L304" s="29">
        <f t="shared" si="0"/>
        <v>0.30783410999999999</v>
      </c>
      <c r="M304" s="29">
        <f t="shared" si="0"/>
        <v>-8.0849950000000004E-2</v>
      </c>
      <c r="N304" s="29">
        <f t="shared" si="0"/>
        <v>-8.7634580000000004E-2</v>
      </c>
      <c r="O304" s="29">
        <f t="shared" si="0"/>
        <v>0</v>
      </c>
    </row>
    <row r="305" spans="1:15" x14ac:dyDescent="0.45">
      <c r="A305" s="27" t="s">
        <v>362</v>
      </c>
      <c r="B305" s="28">
        <f>[1]Evolutions!B304</f>
        <v>31.376963870000001</v>
      </c>
      <c r="C305" s="28">
        <f>[1]Evolutions!C304</f>
        <v>-0.87358553999999999</v>
      </c>
      <c r="D305" s="28">
        <f>[1]Evolutions!D304</f>
        <v>-0.54244490000000001</v>
      </c>
      <c r="E305" s="28">
        <f>[1]Evolutions!E304</f>
        <v>0.15070708999999999</v>
      </c>
      <c r="F305" s="28">
        <f>[1]Evolutions!F304</f>
        <v>9.1058249999999993E-2</v>
      </c>
      <c r="G305" s="28">
        <f>[1]Evolutions!G304</f>
        <v>-0.59814171999999999</v>
      </c>
      <c r="H305" s="28">
        <f>[1]Evolutions!H304</f>
        <v>2.5235750000000001E-2</v>
      </c>
      <c r="J305" s="29">
        <f t="shared" si="1"/>
        <v>-0.54244490000000001</v>
      </c>
      <c r="K305" s="29">
        <f t="shared" si="0"/>
        <v>0.15070708999999999</v>
      </c>
      <c r="L305" s="29">
        <f t="shared" si="0"/>
        <v>9.1058249999999993E-2</v>
      </c>
      <c r="M305" s="29">
        <f t="shared" si="0"/>
        <v>-0.59814171999999999</v>
      </c>
      <c r="N305" s="29">
        <f t="shared" si="0"/>
        <v>2.5235750000000001E-2</v>
      </c>
      <c r="O305" s="29">
        <f t="shared" si="0"/>
        <v>0</v>
      </c>
    </row>
    <row r="306" spans="1:15" x14ac:dyDescent="0.45">
      <c r="A306" s="27" t="s">
        <v>363</v>
      </c>
      <c r="B306" s="28">
        <f>[1]Evolutions!B305</f>
        <v>31.725914289999999</v>
      </c>
      <c r="C306" s="28">
        <f>[1]Evolutions!C305</f>
        <v>0.34895041999999998</v>
      </c>
      <c r="D306" s="28">
        <f>[1]Evolutions!D305</f>
        <v>-0.45080874999999998</v>
      </c>
      <c r="E306" s="28">
        <f>[1]Evolutions!E305</f>
        <v>0.50231508999999996</v>
      </c>
      <c r="F306" s="28">
        <f>[1]Evolutions!F305</f>
        <v>-7.5748960000000004E-2</v>
      </c>
      <c r="G306" s="28">
        <f>[1]Evolutions!G305</f>
        <v>0.20763324999999999</v>
      </c>
      <c r="H306" s="28">
        <f>[1]Evolutions!H305</f>
        <v>0.16555979000000001</v>
      </c>
      <c r="J306" s="29">
        <f t="shared" si="1"/>
        <v>-0.45080874999999998</v>
      </c>
      <c r="K306" s="29">
        <f t="shared" si="0"/>
        <v>0.50231508999999996</v>
      </c>
      <c r="L306" s="29">
        <f t="shared" si="0"/>
        <v>-7.5748960000000004E-2</v>
      </c>
      <c r="M306" s="29">
        <f t="shared" si="0"/>
        <v>0.20763324999999999</v>
      </c>
      <c r="N306" s="29">
        <f t="shared" si="0"/>
        <v>0.16555979000000001</v>
      </c>
      <c r="O306" s="29">
        <f t="shared" si="0"/>
        <v>0</v>
      </c>
    </row>
    <row r="307" spans="1:15" x14ac:dyDescent="0.45">
      <c r="A307" s="27" t="s">
        <v>364</v>
      </c>
      <c r="B307" s="28">
        <f>[1]Evolutions!B306</f>
        <v>33.32657244</v>
      </c>
      <c r="C307" s="28">
        <f>[1]Evolutions!C306</f>
        <v>1.6006581499999999</v>
      </c>
      <c r="D307" s="28">
        <f>[1]Evolutions!D306</f>
        <v>0.57455800000000001</v>
      </c>
      <c r="E307" s="28">
        <f>[1]Evolutions!E306</f>
        <v>0.30419076</v>
      </c>
      <c r="F307" s="28">
        <f>[1]Evolutions!F306</f>
        <v>-2.5228739999999999E-2</v>
      </c>
      <c r="G307" s="28">
        <f>[1]Evolutions!G306</f>
        <v>0.88390745999999998</v>
      </c>
      <c r="H307" s="28">
        <f>[1]Evolutions!H306</f>
        <v>-0.13676932999999999</v>
      </c>
      <c r="J307" s="29">
        <f t="shared" si="1"/>
        <v>0.57455800000000001</v>
      </c>
      <c r="K307" s="29">
        <f t="shared" si="0"/>
        <v>0.30419076</v>
      </c>
      <c r="L307" s="29">
        <f t="shared" si="0"/>
        <v>-2.5228739999999999E-2</v>
      </c>
      <c r="M307" s="29">
        <f t="shared" si="0"/>
        <v>0.88390745999999998</v>
      </c>
      <c r="N307" s="29">
        <f t="shared" si="0"/>
        <v>-0.13676932999999999</v>
      </c>
      <c r="O307" s="29">
        <f t="shared" si="0"/>
        <v>0</v>
      </c>
    </row>
    <row r="308" spans="1:15" x14ac:dyDescent="0.45">
      <c r="A308" s="30" t="s">
        <v>365</v>
      </c>
      <c r="B308" s="31">
        <f>[1]Evolutions!B307</f>
        <v>33.065322070000001</v>
      </c>
      <c r="C308" s="31">
        <f>[1]Evolutions!C307</f>
        <v>-0.26125037000000001</v>
      </c>
      <c r="D308" s="31">
        <f>[1]Evolutions!D307</f>
        <v>8.5526999999999999E-4</v>
      </c>
      <c r="E308" s="31">
        <f>[1]Evolutions!E307</f>
        <v>0.41186066999999998</v>
      </c>
      <c r="F308" s="31">
        <f>[1]Evolutions!F307</f>
        <v>-5.5829770000000001E-2</v>
      </c>
      <c r="G308" s="31">
        <f>[1]Evolutions!G307</f>
        <v>-0.52264089000000002</v>
      </c>
      <c r="H308" s="31">
        <f>[1]Evolutions!H307</f>
        <v>-9.5495659999999996E-2</v>
      </c>
      <c r="J308" s="29">
        <f t="shared" si="1"/>
        <v>8.5526999999999999E-4</v>
      </c>
      <c r="K308" s="29">
        <f t="shared" si="0"/>
        <v>0.41186066999999998</v>
      </c>
      <c r="L308" s="29">
        <f t="shared" si="0"/>
        <v>-5.5829770000000001E-2</v>
      </c>
      <c r="M308" s="29">
        <f t="shared" si="0"/>
        <v>-0.52264089000000002</v>
      </c>
      <c r="N308" s="29">
        <f t="shared" si="0"/>
        <v>-9.5495659999999996E-2</v>
      </c>
      <c r="O308" s="29">
        <f t="shared" si="0"/>
        <v>0</v>
      </c>
    </row>
    <row r="309" spans="1:15" x14ac:dyDescent="0.45">
      <c r="A309" s="30" t="s">
        <v>366</v>
      </c>
      <c r="B309" s="31">
        <f>[1]Evolutions!B308</f>
        <v>32.989272020000001</v>
      </c>
      <c r="C309" s="31">
        <f>[1]Evolutions!C308</f>
        <v>-7.6050039999999999E-2</v>
      </c>
      <c r="D309" s="31">
        <f>[1]Evolutions!D308</f>
        <v>-8.0337919999999993E-2</v>
      </c>
      <c r="E309" s="31">
        <f>[1]Evolutions!E308</f>
        <v>-0.23505471</v>
      </c>
      <c r="F309" s="31">
        <f>[1]Evolutions!F308</f>
        <v>0.12591090999999999</v>
      </c>
      <c r="G309" s="31">
        <f>[1]Evolutions!G308</f>
        <v>0.27449433000000001</v>
      </c>
      <c r="H309" s="31">
        <f>[1]Evolutions!H308</f>
        <v>-0.16106265</v>
      </c>
      <c r="J309" s="29">
        <f t="shared" si="1"/>
        <v>-8.0337919999999993E-2</v>
      </c>
      <c r="K309" s="29">
        <f t="shared" si="0"/>
        <v>-0.23505471</v>
      </c>
      <c r="L309" s="29">
        <f t="shared" si="0"/>
        <v>0.12591090999999999</v>
      </c>
      <c r="M309" s="29">
        <f t="shared" si="0"/>
        <v>0.27449433000000001</v>
      </c>
      <c r="N309" s="29">
        <f t="shared" si="0"/>
        <v>-0.16106265</v>
      </c>
      <c r="O309" s="29">
        <f t="shared" si="0"/>
        <v>0</v>
      </c>
    </row>
    <row r="312" spans="1:15" x14ac:dyDescent="0.45">
      <c r="A312" s="32" t="s">
        <v>367</v>
      </c>
    </row>
    <row r="314" spans="1:15" x14ac:dyDescent="0.45">
      <c r="A314" t="s">
        <v>368</v>
      </c>
    </row>
  </sheetData>
  <mergeCells count="8">
    <mergeCell ref="B6:B8"/>
    <mergeCell ref="C6:C8"/>
    <mergeCell ref="D6:H6"/>
    <mergeCell ref="D7:D8"/>
    <mergeCell ref="E7:E8"/>
    <mergeCell ref="F7:F8"/>
    <mergeCell ref="G7:G8"/>
    <mergeCell ref="H7: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0.6640625" defaultRowHeight="14.25" x14ac:dyDescent="0.45"/>
  <sheetData>
    <row r="1" spans="1:1" x14ac:dyDescent="0.45">
      <c r="A1" s="1" t="s">
        <v>0</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ksheet" shapeId="1026" r:id="rId4">
          <objectPr defaultSize="0" r:id="rId5">
            <anchor moveWithCells="1">
              <from>
                <xdr:col>0</xdr:col>
                <xdr:colOff>0</xdr:colOff>
                <xdr:row>2</xdr:row>
                <xdr:rowOff>0</xdr:rowOff>
              </from>
              <to>
                <xdr:col>16</xdr:col>
                <xdr:colOff>95250</xdr:colOff>
                <xdr:row>23</xdr:row>
                <xdr:rowOff>28575</xdr:rowOff>
              </to>
            </anchor>
          </objectPr>
        </oleObject>
      </mc:Choice>
      <mc:Fallback>
        <oleObject progId="Worksheet" shapeId="1026"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C53C-1AB9-491C-AF86-5AB765100DE0}">
  <dimension ref="A1:BX33"/>
  <sheetViews>
    <sheetView workbookViewId="0">
      <pane xSplit="1" ySplit="1" topLeftCell="L2" activePane="bottomRight" state="frozen"/>
      <selection pane="topRight" activeCell="B1" sqref="B1"/>
      <selection pane="bottomLeft" activeCell="A2" sqref="A2"/>
      <selection pane="bottomRight" activeCell="S38" sqref="S38"/>
    </sheetView>
  </sheetViews>
  <sheetFormatPr defaultColWidth="10.6640625" defaultRowHeight="12.75" x14ac:dyDescent="0.35"/>
  <cols>
    <col min="1" max="1" width="26.73046875" style="34" bestFit="1" customWidth="1"/>
    <col min="2" max="256" width="11.3984375" style="34"/>
    <col min="257" max="257" width="26.73046875" style="34" bestFit="1" customWidth="1"/>
    <col min="258" max="512" width="11.3984375" style="34"/>
    <col min="513" max="513" width="26.73046875" style="34" bestFit="1" customWidth="1"/>
    <col min="514" max="768" width="11.3984375" style="34"/>
    <col min="769" max="769" width="26.73046875" style="34" bestFit="1" customWidth="1"/>
    <col min="770" max="1024" width="11.3984375" style="34"/>
    <col min="1025" max="1025" width="26.73046875" style="34" bestFit="1" customWidth="1"/>
    <col min="1026" max="1280" width="11.3984375" style="34"/>
    <col min="1281" max="1281" width="26.73046875" style="34" bestFit="1" customWidth="1"/>
    <col min="1282" max="1536" width="11.3984375" style="34"/>
    <col min="1537" max="1537" width="26.73046875" style="34" bestFit="1" customWidth="1"/>
    <col min="1538" max="1792" width="11.3984375" style="34"/>
    <col min="1793" max="1793" width="26.73046875" style="34" bestFit="1" customWidth="1"/>
    <col min="1794" max="2048" width="11.3984375" style="34"/>
    <col min="2049" max="2049" width="26.73046875" style="34" bestFit="1" customWidth="1"/>
    <col min="2050" max="2304" width="11.3984375" style="34"/>
    <col min="2305" max="2305" width="26.73046875" style="34" bestFit="1" customWidth="1"/>
    <col min="2306" max="2560" width="11.3984375" style="34"/>
    <col min="2561" max="2561" width="26.73046875" style="34" bestFit="1" customWidth="1"/>
    <col min="2562" max="2816" width="11.3984375" style="34"/>
    <col min="2817" max="2817" width="26.73046875" style="34" bestFit="1" customWidth="1"/>
    <col min="2818" max="3072" width="11.3984375" style="34"/>
    <col min="3073" max="3073" width="26.73046875" style="34" bestFit="1" customWidth="1"/>
    <col min="3074" max="3328" width="11.3984375" style="34"/>
    <col min="3329" max="3329" width="26.73046875" style="34" bestFit="1" customWidth="1"/>
    <col min="3330" max="3584" width="11.3984375" style="34"/>
    <col min="3585" max="3585" width="26.73046875" style="34" bestFit="1" customWidth="1"/>
    <col min="3586" max="3840" width="11.3984375" style="34"/>
    <col min="3841" max="3841" width="26.73046875" style="34" bestFit="1" customWidth="1"/>
    <col min="3842" max="4096" width="11.3984375" style="34"/>
    <col min="4097" max="4097" width="26.73046875" style="34" bestFit="1" customWidth="1"/>
    <col min="4098" max="4352" width="11.3984375" style="34"/>
    <col min="4353" max="4353" width="26.73046875" style="34" bestFit="1" customWidth="1"/>
    <col min="4354" max="4608" width="11.3984375" style="34"/>
    <col min="4609" max="4609" width="26.73046875" style="34" bestFit="1" customWidth="1"/>
    <col min="4610" max="4864" width="11.3984375" style="34"/>
    <col min="4865" max="4865" width="26.73046875" style="34" bestFit="1" customWidth="1"/>
    <col min="4866" max="5120" width="11.3984375" style="34"/>
    <col min="5121" max="5121" width="26.73046875" style="34" bestFit="1" customWidth="1"/>
    <col min="5122" max="5376" width="11.3984375" style="34"/>
    <col min="5377" max="5377" width="26.73046875" style="34" bestFit="1" customWidth="1"/>
    <col min="5378" max="5632" width="11.3984375" style="34"/>
    <col min="5633" max="5633" width="26.73046875" style="34" bestFit="1" customWidth="1"/>
    <col min="5634" max="5888" width="11.3984375" style="34"/>
    <col min="5889" max="5889" width="26.73046875" style="34" bestFit="1" customWidth="1"/>
    <col min="5890" max="6144" width="11.3984375" style="34"/>
    <col min="6145" max="6145" width="26.73046875" style="34" bestFit="1" customWidth="1"/>
    <col min="6146" max="6400" width="11.3984375" style="34"/>
    <col min="6401" max="6401" width="26.73046875" style="34" bestFit="1" customWidth="1"/>
    <col min="6402" max="6656" width="11.3984375" style="34"/>
    <col min="6657" max="6657" width="26.73046875" style="34" bestFit="1" customWidth="1"/>
    <col min="6658" max="6912" width="11.3984375" style="34"/>
    <col min="6913" max="6913" width="26.73046875" style="34" bestFit="1" customWidth="1"/>
    <col min="6914" max="7168" width="11.3984375" style="34"/>
    <col min="7169" max="7169" width="26.73046875" style="34" bestFit="1" customWidth="1"/>
    <col min="7170" max="7424" width="11.3984375" style="34"/>
    <col min="7425" max="7425" width="26.73046875" style="34" bestFit="1" customWidth="1"/>
    <col min="7426" max="7680" width="11.3984375" style="34"/>
    <col min="7681" max="7681" width="26.73046875" style="34" bestFit="1" customWidth="1"/>
    <col min="7682" max="7936" width="11.3984375" style="34"/>
    <col min="7937" max="7937" width="26.73046875" style="34" bestFit="1" customWidth="1"/>
    <col min="7938" max="8192" width="11.3984375" style="34"/>
    <col min="8193" max="8193" width="26.73046875" style="34" bestFit="1" customWidth="1"/>
    <col min="8194" max="8448" width="11.3984375" style="34"/>
    <col min="8449" max="8449" width="26.73046875" style="34" bestFit="1" customWidth="1"/>
    <col min="8450" max="8704" width="11.3984375" style="34"/>
    <col min="8705" max="8705" width="26.73046875" style="34" bestFit="1" customWidth="1"/>
    <col min="8706" max="8960" width="11.3984375" style="34"/>
    <col min="8961" max="8961" width="26.73046875" style="34" bestFit="1" customWidth="1"/>
    <col min="8962" max="9216" width="11.3984375" style="34"/>
    <col min="9217" max="9217" width="26.73046875" style="34" bestFit="1" customWidth="1"/>
    <col min="9218" max="9472" width="11.3984375" style="34"/>
    <col min="9473" max="9473" width="26.73046875" style="34" bestFit="1" customWidth="1"/>
    <col min="9474" max="9728" width="11.3984375" style="34"/>
    <col min="9729" max="9729" width="26.73046875" style="34" bestFit="1" customWidth="1"/>
    <col min="9730" max="9984" width="11.3984375" style="34"/>
    <col min="9985" max="9985" width="26.73046875" style="34" bestFit="1" customWidth="1"/>
    <col min="9986" max="10240" width="11.3984375" style="34"/>
    <col min="10241" max="10241" width="26.73046875" style="34" bestFit="1" customWidth="1"/>
    <col min="10242" max="10496" width="11.3984375" style="34"/>
    <col min="10497" max="10497" width="26.73046875" style="34" bestFit="1" customWidth="1"/>
    <col min="10498" max="10752" width="11.3984375" style="34"/>
    <col min="10753" max="10753" width="26.73046875" style="34" bestFit="1" customWidth="1"/>
    <col min="10754" max="11008" width="11.3984375" style="34"/>
    <col min="11009" max="11009" width="26.73046875" style="34" bestFit="1" customWidth="1"/>
    <col min="11010" max="11264" width="11.3984375" style="34"/>
    <col min="11265" max="11265" width="26.73046875" style="34" bestFit="1" customWidth="1"/>
    <col min="11266" max="11520" width="11.3984375" style="34"/>
    <col min="11521" max="11521" width="26.73046875" style="34" bestFit="1" customWidth="1"/>
    <col min="11522" max="11776" width="11.3984375" style="34"/>
    <col min="11777" max="11777" width="26.73046875" style="34" bestFit="1" customWidth="1"/>
    <col min="11778" max="12032" width="11.3984375" style="34"/>
    <col min="12033" max="12033" width="26.73046875" style="34" bestFit="1" customWidth="1"/>
    <col min="12034" max="12288" width="11.3984375" style="34"/>
    <col min="12289" max="12289" width="26.73046875" style="34" bestFit="1" customWidth="1"/>
    <col min="12290" max="12544" width="11.3984375" style="34"/>
    <col min="12545" max="12545" width="26.73046875" style="34" bestFit="1" customWidth="1"/>
    <col min="12546" max="12800" width="11.3984375" style="34"/>
    <col min="12801" max="12801" width="26.73046875" style="34" bestFit="1" customWidth="1"/>
    <col min="12802" max="13056" width="11.3984375" style="34"/>
    <col min="13057" max="13057" width="26.73046875" style="34" bestFit="1" customWidth="1"/>
    <col min="13058" max="13312" width="11.3984375" style="34"/>
    <col min="13313" max="13313" width="26.73046875" style="34" bestFit="1" customWidth="1"/>
    <col min="13314" max="13568" width="11.3984375" style="34"/>
    <col min="13569" max="13569" width="26.73046875" style="34" bestFit="1" customWidth="1"/>
    <col min="13570" max="13824" width="11.3984375" style="34"/>
    <col min="13825" max="13825" width="26.73046875" style="34" bestFit="1" customWidth="1"/>
    <col min="13826" max="14080" width="11.3984375" style="34"/>
    <col min="14081" max="14081" width="26.73046875" style="34" bestFit="1" customWidth="1"/>
    <col min="14082" max="14336" width="11.3984375" style="34"/>
    <col min="14337" max="14337" width="26.73046875" style="34" bestFit="1" customWidth="1"/>
    <col min="14338" max="14592" width="11.3984375" style="34"/>
    <col min="14593" max="14593" width="26.73046875" style="34" bestFit="1" customWidth="1"/>
    <col min="14594" max="14848" width="11.3984375" style="34"/>
    <col min="14849" max="14849" width="26.73046875" style="34" bestFit="1" customWidth="1"/>
    <col min="14850" max="15104" width="11.3984375" style="34"/>
    <col min="15105" max="15105" width="26.73046875" style="34" bestFit="1" customWidth="1"/>
    <col min="15106" max="15360" width="11.3984375" style="34"/>
    <col min="15361" max="15361" width="26.73046875" style="34" bestFit="1" customWidth="1"/>
    <col min="15362" max="15616" width="11.3984375" style="34"/>
    <col min="15617" max="15617" width="26.73046875" style="34" bestFit="1" customWidth="1"/>
    <col min="15618" max="15872" width="11.3984375" style="34"/>
    <col min="15873" max="15873" width="26.73046875" style="34" bestFit="1" customWidth="1"/>
    <col min="15874" max="16128" width="11.3984375" style="34"/>
    <col min="16129" max="16129" width="26.73046875" style="34" bestFit="1" customWidth="1"/>
    <col min="16130" max="16384" width="11.3984375" style="34"/>
  </cols>
  <sheetData>
    <row r="1" spans="1:76" x14ac:dyDescent="0.35">
      <c r="B1" s="34">
        <v>1949</v>
      </c>
      <c r="C1" s="34">
        <v>1950</v>
      </c>
      <c r="D1" s="34">
        <v>1951</v>
      </c>
      <c r="E1" s="34">
        <v>1952</v>
      </c>
      <c r="F1" s="34">
        <v>1953</v>
      </c>
      <c r="G1" s="34">
        <v>1954</v>
      </c>
      <c r="H1" s="34">
        <v>1955</v>
      </c>
      <c r="I1" s="34">
        <v>1956</v>
      </c>
      <c r="J1" s="34">
        <v>1957</v>
      </c>
      <c r="K1" s="34">
        <v>1958</v>
      </c>
      <c r="L1" s="34">
        <v>1959</v>
      </c>
      <c r="M1" s="34">
        <v>1960</v>
      </c>
      <c r="N1" s="34">
        <v>1961</v>
      </c>
      <c r="O1" s="34">
        <v>1962</v>
      </c>
      <c r="P1" s="34">
        <v>1963</v>
      </c>
      <c r="Q1" s="34">
        <v>1964</v>
      </c>
      <c r="R1" s="34">
        <v>1965</v>
      </c>
      <c r="S1" s="34">
        <v>1966</v>
      </c>
      <c r="T1" s="34">
        <v>1967</v>
      </c>
      <c r="U1" s="34">
        <v>1968</v>
      </c>
      <c r="V1" s="34">
        <v>1969</v>
      </c>
      <c r="W1" s="34">
        <v>1970</v>
      </c>
      <c r="X1" s="34">
        <v>1971</v>
      </c>
      <c r="Y1" s="34">
        <v>1972</v>
      </c>
      <c r="Z1" s="34">
        <v>1973</v>
      </c>
      <c r="AA1" s="34">
        <v>1974</v>
      </c>
      <c r="AB1" s="34">
        <v>1975</v>
      </c>
      <c r="AC1" s="34">
        <v>1976</v>
      </c>
      <c r="AD1" s="34">
        <v>1977</v>
      </c>
      <c r="AE1" s="34">
        <v>1978</v>
      </c>
      <c r="AF1" s="34">
        <v>1979</v>
      </c>
      <c r="AG1" s="34">
        <v>1980</v>
      </c>
      <c r="AH1" s="34">
        <v>1981</v>
      </c>
      <c r="AI1" s="34">
        <v>1982</v>
      </c>
      <c r="AJ1" s="34">
        <v>1983</v>
      </c>
      <c r="AK1" s="34">
        <v>1984</v>
      </c>
      <c r="AL1" s="34">
        <v>1985</v>
      </c>
      <c r="AM1" s="34">
        <v>1986</v>
      </c>
      <c r="AN1" s="34">
        <v>1987</v>
      </c>
      <c r="AO1" s="34">
        <v>1988</v>
      </c>
      <c r="AP1" s="34">
        <v>1989</v>
      </c>
      <c r="AQ1" s="34">
        <v>1990</v>
      </c>
      <c r="AR1" s="34">
        <v>1991</v>
      </c>
      <c r="AS1" s="34">
        <v>1992</v>
      </c>
      <c r="AT1" s="34">
        <v>1993</v>
      </c>
      <c r="AU1" s="34">
        <v>1994</v>
      </c>
      <c r="AV1" s="34">
        <v>1995</v>
      </c>
      <c r="AW1" s="34">
        <v>1996</v>
      </c>
      <c r="AX1" s="34">
        <v>1997</v>
      </c>
      <c r="AY1" s="34">
        <v>1998</v>
      </c>
      <c r="AZ1" s="34">
        <v>1999</v>
      </c>
      <c r="BA1" s="34">
        <v>2000</v>
      </c>
      <c r="BB1" s="34">
        <v>2001</v>
      </c>
      <c r="BC1" s="34">
        <v>2002</v>
      </c>
      <c r="BD1" s="34">
        <v>2003</v>
      </c>
      <c r="BE1" s="34">
        <v>2004</v>
      </c>
      <c r="BF1" s="34">
        <v>2005</v>
      </c>
      <c r="BG1" s="34">
        <v>2006</v>
      </c>
      <c r="BH1" s="34">
        <v>2007</v>
      </c>
      <c r="BI1" s="34">
        <v>2008</v>
      </c>
      <c r="BJ1" s="34">
        <v>2009</v>
      </c>
      <c r="BK1" s="34">
        <v>2010</v>
      </c>
      <c r="BL1" s="34">
        <v>2011</v>
      </c>
      <c r="BM1" s="34">
        <v>2012</v>
      </c>
      <c r="BN1" s="34">
        <v>2013</v>
      </c>
      <c r="BO1" s="34">
        <v>2014</v>
      </c>
      <c r="BP1" s="34">
        <v>2015</v>
      </c>
      <c r="BQ1" s="34">
        <v>2016</v>
      </c>
      <c r="BR1" s="34">
        <v>2017</v>
      </c>
      <c r="BS1" s="34">
        <v>2018</v>
      </c>
      <c r="BT1" s="34">
        <v>2019</v>
      </c>
      <c r="BU1" s="34">
        <v>2020</v>
      </c>
      <c r="BV1" s="34">
        <v>2021</v>
      </c>
      <c r="BW1" s="34">
        <v>2022</v>
      </c>
      <c r="BX1" s="34">
        <v>2023</v>
      </c>
    </row>
    <row r="2" spans="1:76" x14ac:dyDescent="0.35">
      <c r="A2" s="34" t="s">
        <v>382</v>
      </c>
      <c r="B2" s="35">
        <f>[2]S14!C7-[2]S14!C15</f>
        <v>4418</v>
      </c>
      <c r="C2" s="35">
        <f>[2]S14!D7-[2]S14!D15</f>
        <v>4898.5</v>
      </c>
      <c r="D2" s="35">
        <f>[2]S14!E7-[2]S14!E15</f>
        <v>6269.3</v>
      </c>
      <c r="E2" s="35">
        <f>[2]S14!F7-[2]S14!F15</f>
        <v>7486.8</v>
      </c>
      <c r="F2" s="35">
        <f>[2]S14!G7-[2]S14!G15</f>
        <v>7757.6</v>
      </c>
      <c r="G2" s="35">
        <f>[2]S14!H7-[2]S14!H15</f>
        <v>8394.4</v>
      </c>
      <c r="H2" s="35">
        <f>[2]S14!I7-[2]S14!I15</f>
        <v>9090.6999999999989</v>
      </c>
      <c r="I2" s="35">
        <f>[2]S14!J7-[2]S14!J15</f>
        <v>10262.400000000001</v>
      </c>
      <c r="J2" s="35">
        <f>[2]S14!K7-[2]S14!K15</f>
        <v>11519.8</v>
      </c>
      <c r="K2" s="35">
        <f>[2]S14!L7-[2]S14!L15</f>
        <v>13129</v>
      </c>
      <c r="L2" s="35">
        <f>[2]S14!M7-[2]S14!M15</f>
        <v>14323.2</v>
      </c>
      <c r="M2" s="35">
        <f>[2]S14!N7-[2]S14!N15</f>
        <v>15637.2</v>
      </c>
      <c r="N2" s="35">
        <f>[2]S14!O7-[2]S14!O15</f>
        <v>17217</v>
      </c>
      <c r="O2" s="35">
        <f>[2]S14!P7-[2]S14!P15</f>
        <v>19362.099999999999</v>
      </c>
      <c r="P2" s="35">
        <f>[2]S14!Q7-[2]S14!Q15</f>
        <v>21977.599999999999</v>
      </c>
      <c r="Q2" s="35">
        <f>[2]S14!R7-[2]S14!R15</f>
        <v>24400</v>
      </c>
      <c r="R2" s="35">
        <f>[2]S14!S7-[2]S14!S15</f>
        <v>26168.3</v>
      </c>
      <c r="S2" s="35">
        <f>[2]S14!T7-[2]S14!T15</f>
        <v>28214.1</v>
      </c>
      <c r="T2" s="35">
        <f>[2]S14!U7-[2]S14!U15</f>
        <v>30230.5</v>
      </c>
      <c r="U2" s="35">
        <f>[2]S14!V7-[2]S14!V15</f>
        <v>33902.200000000004</v>
      </c>
      <c r="V2" s="35">
        <f>[2]S14!W7-[2]S14!W15</f>
        <v>38639.599999999999</v>
      </c>
      <c r="W2" s="35">
        <f>[2]S14!X7-[2]S14!X15</f>
        <v>44128.299999999996</v>
      </c>
      <c r="X2" s="35">
        <f>[2]S14!Y7-[2]S14!Y15</f>
        <v>49795.5</v>
      </c>
      <c r="Y2" s="35">
        <f>[2]S14!Z7-[2]S14!Z15</f>
        <v>55388.2</v>
      </c>
      <c r="Z2" s="35">
        <f>[2]S14!AA7-[2]S14!AA15</f>
        <v>63779.4</v>
      </c>
      <c r="AA2" s="35">
        <f>[2]S14!AB7-[2]S14!AB15</f>
        <v>76213.8</v>
      </c>
      <c r="AB2" s="35">
        <f>[2]S14!AC7-[2]S14!AC15</f>
        <v>88128.9</v>
      </c>
      <c r="AC2" s="35">
        <f>[2]S14!AD7-[2]S14!AD15</f>
        <v>101117.2</v>
      </c>
      <c r="AD2" s="35">
        <f>[2]S14!AE7-[2]S14!AE15</f>
        <v>113795</v>
      </c>
      <c r="AE2" s="35">
        <f>[2]S14!AF7-[2]S14!AF15</f>
        <v>128627.5</v>
      </c>
      <c r="AF2" s="35">
        <f>[2]S14!AG7-[2]S14!AG15</f>
        <v>142552</v>
      </c>
      <c r="AG2" s="35">
        <f>[2]S14!AH7-[2]S14!AH15</f>
        <v>163178</v>
      </c>
      <c r="AH2" s="35">
        <f>[2]S14!AI7-[2]S14!AI15</f>
        <v>186496.2</v>
      </c>
      <c r="AI2" s="35">
        <f>[2]S14!AJ7-[2]S14!AJ15</f>
        <v>210964.3</v>
      </c>
      <c r="AJ2" s="35">
        <f>[2]S14!AK7-[2]S14!AK15</f>
        <v>228306.2</v>
      </c>
      <c r="AK2" s="35">
        <f>[2]S14!AL7-[2]S14!AL15</f>
        <v>240879.8</v>
      </c>
      <c r="AL2" s="35">
        <f>[2]S14!AM7-[2]S14!AM15</f>
        <v>253363.7</v>
      </c>
      <c r="AM2" s="35">
        <f>[2]S14!AN7-[2]S14!AN15</f>
        <v>265425.09999999998</v>
      </c>
      <c r="AN2" s="35">
        <f>[2]S14!AO7-[2]S14!AO15</f>
        <v>273716.59999999998</v>
      </c>
      <c r="AO2" s="35">
        <f>[2]S14!AP7-[2]S14!AP15</f>
        <v>288187.30000000005</v>
      </c>
      <c r="AP2" s="35">
        <f>[2]S14!AQ7-[2]S14!AQ15</f>
        <v>303798.10000000003</v>
      </c>
      <c r="AQ2" s="35">
        <f>[2]S14!AR7-[2]S14!AR15</f>
        <v>325463.2</v>
      </c>
      <c r="AR2" s="35">
        <f>[2]S14!AS7-[2]S14!AS15</f>
        <v>342043.5</v>
      </c>
      <c r="AS2" s="35">
        <f>[2]S14!AT7-[2]S14!AT15</f>
        <v>351440.7</v>
      </c>
      <c r="AT2" s="35">
        <f>[2]S14!AU7-[2]S14!AU15</f>
        <v>355625.4</v>
      </c>
      <c r="AU2" s="35">
        <f>[2]S14!AV7-[2]S14!AV15</f>
        <v>362865.4</v>
      </c>
      <c r="AV2" s="35">
        <f>[2]S14!AW7-[2]S14!AW15</f>
        <v>376445.2</v>
      </c>
      <c r="AW2" s="35">
        <f>[2]S14!AX7-[2]S14!AX15</f>
        <v>386131.1</v>
      </c>
      <c r="AX2" s="35">
        <f>[2]S14!AY7-[2]S14!AY15</f>
        <v>400728.9</v>
      </c>
      <c r="AY2" s="35">
        <f>[2]S14!AZ7-[2]S14!AZ15</f>
        <v>435625.5</v>
      </c>
      <c r="AZ2" s="35">
        <f>[2]S14!BA7-[2]S14!BA15</f>
        <v>456492.10000000003</v>
      </c>
      <c r="BA2" s="35">
        <f>[2]S14!BB7-[2]S14!BB15</f>
        <v>485572.5</v>
      </c>
      <c r="BB2" s="35">
        <f>[2]S14!BC7-[2]S14!BC15</f>
        <v>509098.2</v>
      </c>
      <c r="BC2" s="35">
        <f>[2]S14!BD7-[2]S14!BD15</f>
        <v>529886.70000000007</v>
      </c>
      <c r="BD2" s="35">
        <f>[2]S14!BE7-[2]S14!BE15</f>
        <v>542642.60000000009</v>
      </c>
      <c r="BE2" s="35">
        <f>[2]S14!BF7-[2]S14!BF15</f>
        <v>562610.6</v>
      </c>
      <c r="BF2" s="35">
        <f>[2]S14!BG7-[2]S14!BG15</f>
        <v>582829.39999999991</v>
      </c>
      <c r="BG2" s="35">
        <f>[2]S14!BH7-[2]S14!BH15</f>
        <v>607118</v>
      </c>
      <c r="BH2" s="35">
        <f>[2]S14!BI7-[2]S14!BI15</f>
        <v>632810.80000000005</v>
      </c>
      <c r="BI2" s="35">
        <f>[2]S14!BJ7-[2]S14!BJ15</f>
        <v>654561.20000000007</v>
      </c>
      <c r="BJ2" s="35">
        <f>[2]S14!BK7-[2]S14!BK15</f>
        <v>654723.5</v>
      </c>
      <c r="BK2" s="35">
        <f>[2]S14!BL7-[2]S14!BL15</f>
        <v>674795.2</v>
      </c>
      <c r="BL2" s="35">
        <f>[2]S14!BM7-[2]S14!BM15</f>
        <v>691660.9</v>
      </c>
      <c r="BM2" s="35">
        <f>[2]S14!BN7-[2]S14!BN15</f>
        <v>703649.70000000007</v>
      </c>
      <c r="BN2" s="35">
        <f>[2]S14!BO7-[2]S14!BO15</f>
        <v>709587</v>
      </c>
      <c r="BO2" s="35">
        <f>[2]S14!BP7-[2]S14!BP15</f>
        <v>715803.99</v>
      </c>
      <c r="BP2" s="35">
        <f>[2]S14!BQ7-[2]S14!BQ15</f>
        <v>726681.23</v>
      </c>
      <c r="BQ2" s="35">
        <f>[2]S14!BR7-[2]S14!BR15</f>
        <v>741732.17</v>
      </c>
      <c r="BR2" s="35">
        <f>[2]S14!BS7-[2]S14!BS15</f>
        <v>765959.15</v>
      </c>
      <c r="BS2" s="35">
        <f>[2]S14!BT7-[2]S14!BT15</f>
        <v>801459.47</v>
      </c>
      <c r="BT2" s="35">
        <f>[2]S14!BU7-[2]S14!BU15</f>
        <v>831136.04</v>
      </c>
      <c r="BU2" s="35">
        <f>[2]S14!BV7-[2]S14!BV15</f>
        <v>796561.5</v>
      </c>
      <c r="BV2" s="35">
        <f>[2]S14!BW7-[2]S14!BW15</f>
        <v>858770.3</v>
      </c>
      <c r="BW2" s="35">
        <f>[2]S14!BX7-[2]S14!BX15</f>
        <v>932730.44</v>
      </c>
    </row>
    <row r="3" spans="1:76" x14ac:dyDescent="0.35">
      <c r="A3" s="34" t="s">
        <v>383</v>
      </c>
      <c r="B3" s="35">
        <f>[2]S14!C10-[2]S14!C16</f>
        <v>3573.8</v>
      </c>
      <c r="C3" s="35">
        <f>[2]S14!D10-[2]S14!D16</f>
        <v>4138.3999999999996</v>
      </c>
      <c r="D3" s="35">
        <f>[2]S14!E10-[2]S14!E16</f>
        <v>4984.1000000000004</v>
      </c>
      <c r="E3" s="35">
        <f>[2]S14!F10-[2]S14!F16</f>
        <v>5685.4</v>
      </c>
      <c r="F3" s="35">
        <f>[2]S14!G10-[2]S14!G16</f>
        <v>5631.7</v>
      </c>
      <c r="G3" s="35">
        <f>[2]S14!H10-[2]S14!H16</f>
        <v>5854</v>
      </c>
      <c r="H3" s="35">
        <f>[2]S14!I10-[2]S14!I16</f>
        <v>6130.3</v>
      </c>
      <c r="I3" s="35">
        <f>[2]S14!J10-[2]S14!J16</f>
        <v>6438.2999999999993</v>
      </c>
      <c r="J3" s="35">
        <f>[2]S14!K10-[2]S14!K16</f>
        <v>7193.2000000000007</v>
      </c>
      <c r="K3" s="35">
        <f>[2]S14!L10-[2]S14!L16</f>
        <v>8306.2000000000007</v>
      </c>
      <c r="L3" s="35">
        <f>[2]S14!M10-[2]S14!M16</f>
        <v>8376.7000000000007</v>
      </c>
      <c r="M3" s="35">
        <f>[2]S14!N10-[2]S14!N16</f>
        <v>9390.2999999999993</v>
      </c>
      <c r="N3" s="35">
        <f>[2]S14!O10-[2]S14!O16</f>
        <v>9488.9</v>
      </c>
      <c r="O3" s="35">
        <f>[2]S14!P10-[2]S14!P16</f>
        <v>10862.599999999999</v>
      </c>
      <c r="P3" s="35">
        <f>[2]S14!Q10-[2]S14!Q16</f>
        <v>11340.6</v>
      </c>
      <c r="Q3" s="35">
        <f>[2]S14!R10-[2]S14!R16</f>
        <v>11825.400000000001</v>
      </c>
      <c r="R3" s="35">
        <f>[2]S14!S10-[2]S14!S16</f>
        <v>12468.6</v>
      </c>
      <c r="S3" s="35">
        <f>[2]S14!T10-[2]S14!T16</f>
        <v>13339.300000000001</v>
      </c>
      <c r="T3" s="35">
        <f>[2]S14!U10-[2]S14!U16</f>
        <v>14339.300000000001</v>
      </c>
      <c r="U3" s="35">
        <f>[2]S14!V10-[2]S14!V16</f>
        <v>14947.4</v>
      </c>
      <c r="V3" s="35">
        <f>[2]S14!W10-[2]S14!W16</f>
        <v>15789.800000000001</v>
      </c>
      <c r="W3" s="35">
        <f>[2]S14!X10-[2]S14!X16</f>
        <v>17168.7</v>
      </c>
      <c r="X3" s="35">
        <f>[2]S14!Y10-[2]S14!Y16</f>
        <v>18154.8</v>
      </c>
      <c r="Y3" s="35">
        <f>[2]S14!Z10-[2]S14!Z16</f>
        <v>20581</v>
      </c>
      <c r="Z3" s="35">
        <f>[2]S14!AA10-[2]S14!AA16</f>
        <v>22402.399999999998</v>
      </c>
      <c r="AA3" s="35">
        <f>[2]S14!AB10-[2]S14!AB16</f>
        <v>24190.3</v>
      </c>
      <c r="AB3" s="35">
        <f>[2]S14!AC10-[2]S14!AC16</f>
        <v>25577.9</v>
      </c>
      <c r="AC3" s="35">
        <f>[2]S14!AD10-[2]S14!AD16</f>
        <v>27447.100000000002</v>
      </c>
      <c r="AD3" s="35">
        <f>[2]S14!AE10-[2]S14!AE16</f>
        <v>29709.7</v>
      </c>
      <c r="AE3" s="35">
        <f>[2]S14!AF10-[2]S14!AF16</f>
        <v>34262.100000000006</v>
      </c>
      <c r="AF3" s="35">
        <f>[2]S14!AG10-[2]S14!AG16</f>
        <v>37313</v>
      </c>
      <c r="AG3" s="35">
        <f>[2]S14!AH10-[2]S14!AH16</f>
        <v>41215.5</v>
      </c>
      <c r="AH3" s="35">
        <f>[2]S14!AI10-[2]S14!AI16</f>
        <v>42974</v>
      </c>
      <c r="AI3" s="35">
        <f>[2]S14!AJ10-[2]S14!AJ16</f>
        <v>49076</v>
      </c>
      <c r="AJ3" s="35">
        <f>[2]S14!AK10-[2]S14!AK16</f>
        <v>53072.1</v>
      </c>
      <c r="AK3" s="35">
        <f>[2]S14!AL10-[2]S14!AL16</f>
        <v>53439.8</v>
      </c>
      <c r="AL3" s="35">
        <f>[2]S14!AM10-[2]S14!AM16</f>
        <v>56294</v>
      </c>
      <c r="AM3" s="35">
        <f>[2]S14!AN10-[2]S14!AN16</f>
        <v>58703.100000000006</v>
      </c>
      <c r="AN3" s="35">
        <f>[2]S14!AO10-[2]S14!AO16</f>
        <v>58378.400000000001</v>
      </c>
      <c r="AO3" s="35">
        <f>[2]S14!AP10-[2]S14!AP16</f>
        <v>59694.299999999996</v>
      </c>
      <c r="AP3" s="35">
        <f>[2]S14!AQ10-[2]S14!AQ16</f>
        <v>67223.200000000012</v>
      </c>
      <c r="AQ3" s="35">
        <f>[2]S14!AR10-[2]S14!AR16</f>
        <v>70686.599999999991</v>
      </c>
      <c r="AR3" s="35">
        <f>[2]S14!AS10-[2]S14!AS16</f>
        <v>69153.700000000012</v>
      </c>
      <c r="AS3" s="35">
        <f>[2]S14!AT10-[2]S14!AT16</f>
        <v>71011.5</v>
      </c>
      <c r="AT3" s="35">
        <f>[2]S14!AU10-[2]S14!AU16</f>
        <v>67478.299999999988</v>
      </c>
      <c r="AU3" s="35">
        <f>[2]S14!AV10-[2]S14!AV16</f>
        <v>69759.5</v>
      </c>
      <c r="AV3" s="35">
        <f>[2]S14!AW10-[2]S14!AW16</f>
        <v>70209.900000000009</v>
      </c>
      <c r="AW3" s="35">
        <f>[2]S14!AX10-[2]S14!AX16</f>
        <v>71652</v>
      </c>
      <c r="AX3" s="35">
        <f>[2]S14!AY10-[2]S14!AY16</f>
        <v>71581</v>
      </c>
      <c r="AY3" s="35">
        <f>[2]S14!AZ10-[2]S14!AZ16</f>
        <v>80466.900000000009</v>
      </c>
      <c r="AZ3" s="35">
        <f>[2]S14!BA10-[2]S14!BA16</f>
        <v>84647</v>
      </c>
      <c r="BA3" s="35">
        <f>[2]S14!BB10-[2]S14!BB16</f>
        <v>89263.1</v>
      </c>
      <c r="BB3" s="35">
        <f>[2]S14!BC10-[2]S14!BC16</f>
        <v>93749.200000000012</v>
      </c>
      <c r="BC3" s="35">
        <f>[2]S14!BD10-[2]S14!BD16</f>
        <v>96689.8</v>
      </c>
      <c r="BD3" s="35">
        <f>[2]S14!BE10-[2]S14!BE16</f>
        <v>96072</v>
      </c>
      <c r="BE3" s="35">
        <f>[2]S14!BF10-[2]S14!BF16</f>
        <v>98927.5</v>
      </c>
      <c r="BF3" s="35">
        <f>[2]S14!BG10-[2]S14!BG16</f>
        <v>97764.2</v>
      </c>
      <c r="BG3" s="35">
        <f>[2]S14!BH10-[2]S14!BH16</f>
        <v>100316.90000000001</v>
      </c>
      <c r="BH3" s="35">
        <f>[2]S14!BI10-[2]S14!BI16</f>
        <v>104367</v>
      </c>
      <c r="BI3" s="35">
        <f>[2]S14!BJ10-[2]S14!BJ16</f>
        <v>104442.4</v>
      </c>
      <c r="BJ3" s="35">
        <f>[2]S14!BK10-[2]S14!BK16</f>
        <v>92488.5</v>
      </c>
      <c r="BK3" s="35">
        <f>[2]S14!BL10-[2]S14!BL16</f>
        <v>93813.3</v>
      </c>
      <c r="BL3" s="35">
        <f>[2]S14!BM10-[2]S14!BM16</f>
        <v>94498.2</v>
      </c>
      <c r="BM3" s="35">
        <f>[2]S14!BN10-[2]S14!BN16</f>
        <v>93971.7</v>
      </c>
      <c r="BN3" s="35">
        <f>[2]S14!BO10-[2]S14!BO16</f>
        <v>89152.53</v>
      </c>
      <c r="BO3" s="35">
        <f>[2]S14!BP10-[2]S14!BP16</f>
        <v>89768.82</v>
      </c>
      <c r="BP3" s="35">
        <f>[2]S14!BQ10-[2]S14!BQ16</f>
        <v>89824.69</v>
      </c>
      <c r="BQ3" s="35">
        <f>[2]S14!BR10-[2]S14!BR16</f>
        <v>90140.72</v>
      </c>
      <c r="BR3" s="35">
        <f>[2]S14!BS10-[2]S14!BS16</f>
        <v>92353.96</v>
      </c>
      <c r="BS3" s="35">
        <f>[2]S14!BT10-[2]S14!BT16</f>
        <v>96598.87</v>
      </c>
      <c r="BT3" s="35">
        <f>[2]S14!BU10-[2]S14!BU16</f>
        <v>97785.06</v>
      </c>
      <c r="BU3" s="35">
        <f>[2]S14!BV10-[2]S14!BV16</f>
        <v>103512.5</v>
      </c>
      <c r="BV3" s="35">
        <f>[2]S14!BW10-[2]S14!BW16</f>
        <v>105891</v>
      </c>
      <c r="BW3" s="35">
        <f>[2]S14!BX10-[2]S14!BX16</f>
        <v>101468.75</v>
      </c>
    </row>
    <row r="4" spans="1:76" x14ac:dyDescent="0.35">
      <c r="A4" s="34" t="s">
        <v>384</v>
      </c>
      <c r="B4" s="35">
        <f>[2]S14!C13-[2]S14!C12+[2]S14!C8</f>
        <v>456.9</v>
      </c>
      <c r="C4" s="35">
        <f>[2]S14!D13-[2]S14!D12+[2]S14!D8</f>
        <v>553.69999999999993</v>
      </c>
      <c r="D4" s="35">
        <f>[2]S14!E13-[2]S14!E12+[2]S14!E8</f>
        <v>698.3</v>
      </c>
      <c r="E4" s="35">
        <f>[2]S14!F13-[2]S14!F12+[2]S14!F8</f>
        <v>837.7</v>
      </c>
      <c r="F4" s="35">
        <f>[2]S14!G13-[2]S14!G12+[2]S14!G8</f>
        <v>933.90000000000009</v>
      </c>
      <c r="G4" s="35">
        <f>[2]S14!H13-[2]S14!H12+[2]S14!H8</f>
        <v>1085.5999999999999</v>
      </c>
      <c r="H4" s="35">
        <f>[2]S14!I13-[2]S14!I12+[2]S14!I8</f>
        <v>1199.8</v>
      </c>
      <c r="I4" s="35">
        <f>[2]S14!J13-[2]S14!J12+[2]S14!J8</f>
        <v>1353.6</v>
      </c>
      <c r="J4" s="35">
        <f>[2]S14!K13-[2]S14!K12+[2]S14!K8</f>
        <v>1575.6</v>
      </c>
      <c r="K4" s="35">
        <f>[2]S14!L13-[2]S14!L12+[2]S14!L8</f>
        <v>1783.5</v>
      </c>
      <c r="L4" s="35">
        <f>[2]S14!M13-[2]S14!M12+[2]S14!M8</f>
        <v>1976.3000000000002</v>
      </c>
      <c r="M4" s="35">
        <f>[2]S14!N13-[2]S14!N12+[2]S14!N8</f>
        <v>2320.3000000000002</v>
      </c>
      <c r="N4" s="35">
        <f>[2]S14!O13-[2]S14!O12+[2]S14!O8</f>
        <v>2640.8</v>
      </c>
      <c r="O4" s="35">
        <f>[2]S14!P13-[2]S14!P12+[2]S14!P8</f>
        <v>3183.6</v>
      </c>
      <c r="P4" s="35">
        <f>[2]S14!Q13-[2]S14!Q12+[2]S14!Q8</f>
        <v>3628.7000000000003</v>
      </c>
      <c r="Q4" s="35">
        <f>[2]S14!R13-[2]S14!R12+[2]S14!R8</f>
        <v>4031.8</v>
      </c>
      <c r="R4" s="35">
        <f>[2]S14!S13-[2]S14!S12+[2]S14!S8</f>
        <v>4571.2</v>
      </c>
      <c r="S4" s="35">
        <f>[2]S14!T13-[2]S14!T12+[2]S14!T8</f>
        <v>5150.8999999999996</v>
      </c>
      <c r="T4" s="35">
        <f>[2]S14!U13-[2]S14!U12+[2]S14!U8</f>
        <v>6002.5999999999995</v>
      </c>
      <c r="U4" s="35">
        <f>[2]S14!V13-[2]S14!V12+[2]S14!V8</f>
        <v>6940.2999999999993</v>
      </c>
      <c r="V4" s="35">
        <f>[2]S14!W13-[2]S14!W12+[2]S14!W8</f>
        <v>8193.5</v>
      </c>
      <c r="W4" s="35">
        <f>[2]S14!X13-[2]S14!X12+[2]S14!X8</f>
        <v>9377.6</v>
      </c>
      <c r="X4" s="35">
        <f>[2]S14!Y13-[2]S14!Y12+[2]S14!Y8</f>
        <v>10400.700000000001</v>
      </c>
      <c r="Y4" s="35">
        <f>[2]S14!Z13-[2]S14!Z12+[2]S14!Z8</f>
        <v>11431</v>
      </c>
      <c r="Z4" s="35">
        <f>[2]S14!AA13-[2]S14!AA12+[2]S14!AA8</f>
        <v>12978.3</v>
      </c>
      <c r="AA4" s="35">
        <f>[2]S14!AB13-[2]S14!AB12+[2]S14!AB8</f>
        <v>16224.099999999999</v>
      </c>
      <c r="AB4" s="35">
        <f>[2]S14!AC13-[2]S14!AC12+[2]S14!AC8</f>
        <v>17626.7</v>
      </c>
      <c r="AC4" s="35">
        <f>[2]S14!AD13-[2]S14!AD12+[2]S14!AD8</f>
        <v>19623.5</v>
      </c>
      <c r="AD4" s="35">
        <f>[2]S14!AE13-[2]S14!AE12+[2]S14!AE8</f>
        <v>21919.3</v>
      </c>
      <c r="AE4" s="35">
        <f>[2]S14!AF13-[2]S14!AF12+[2]S14!AF8</f>
        <v>25780.699999999997</v>
      </c>
      <c r="AF4" s="35">
        <f>[2]S14!AG13-[2]S14!AG12+[2]S14!AG8</f>
        <v>30498.5</v>
      </c>
      <c r="AG4" s="35">
        <f>[2]S14!AH13-[2]S14!AH12+[2]S14!AH8</f>
        <v>33787.300000000003</v>
      </c>
      <c r="AH4" s="35">
        <f>[2]S14!AI13-[2]S14!AI12+[2]S14!AI8</f>
        <v>42860.600000000006</v>
      </c>
      <c r="AI4" s="35">
        <f>[2]S14!AJ13-[2]S14!AJ12+[2]S14!AJ8</f>
        <v>47867.7</v>
      </c>
      <c r="AJ4" s="35">
        <f>[2]S14!AK13-[2]S14!AK12+[2]S14!AK8</f>
        <v>55716.1</v>
      </c>
      <c r="AK4" s="35">
        <f>[2]S14!AL13-[2]S14!AL12+[2]S14!AL8</f>
        <v>63793.299999999996</v>
      </c>
      <c r="AL4" s="35">
        <f>[2]S14!AM13-[2]S14!AM12+[2]S14!AM8</f>
        <v>70455.3</v>
      </c>
      <c r="AM4" s="35">
        <f>[2]S14!AN13-[2]S14!AN12+[2]S14!AN8</f>
        <v>75314.399999999994</v>
      </c>
      <c r="AN4" s="35">
        <f>[2]S14!AO13-[2]S14!AO12+[2]S14!AO8</f>
        <v>86660.5</v>
      </c>
      <c r="AO4" s="35">
        <f>[2]S14!AP13-[2]S14!AP12+[2]S14!AP8</f>
        <v>92148.6</v>
      </c>
      <c r="AP4" s="35">
        <f>[2]S14!AQ13-[2]S14!AQ12+[2]S14!AQ8</f>
        <v>104615</v>
      </c>
      <c r="AQ4" s="35">
        <f>[2]S14!AR13-[2]S14!AR12+[2]S14!AR8</f>
        <v>114251.5</v>
      </c>
      <c r="AR4" s="35">
        <f>[2]S14!AS13-[2]S14!AS12+[2]S14!AS8</f>
        <v>119798</v>
      </c>
      <c r="AS4" s="35">
        <f>[2]S14!AT13-[2]S14!AT12+[2]S14!AT8</f>
        <v>131909.29999999999</v>
      </c>
      <c r="AT4" s="35">
        <f>[2]S14!AU13-[2]S14!AU12+[2]S14!AU8</f>
        <v>136464.5</v>
      </c>
      <c r="AU4" s="35">
        <f>[2]S14!AV13-[2]S14!AV12+[2]S14!AV8</f>
        <v>137172.5</v>
      </c>
      <c r="AV4" s="35">
        <f>[2]S14!AW13-[2]S14!AW12+[2]S14!AW8</f>
        <v>141685.19999999998</v>
      </c>
      <c r="AW4" s="35">
        <f>[2]S14!AX13-[2]S14!AX12+[2]S14!AX8</f>
        <v>148354.20000000001</v>
      </c>
      <c r="AX4" s="35">
        <f>[2]S14!AY13-[2]S14!AY12+[2]S14!AY8</f>
        <v>153636.79999999999</v>
      </c>
      <c r="AY4" s="35">
        <f>[2]S14!AZ13-[2]S14!AZ12+[2]S14!AZ8</f>
        <v>159759.40000000002</v>
      </c>
      <c r="AZ4" s="35">
        <f>[2]S14!BA13-[2]S14!BA12+[2]S14!BA8</f>
        <v>158681.60000000001</v>
      </c>
      <c r="BA4" s="35">
        <f>[2]S14!BB13-[2]S14!BB12+[2]S14!BB8</f>
        <v>172453.2</v>
      </c>
      <c r="BB4" s="35">
        <f>[2]S14!BC13-[2]S14!BC12+[2]S14!BC8</f>
        <v>184339.9</v>
      </c>
      <c r="BC4" s="35">
        <f>[2]S14!BD13-[2]S14!BD12+[2]S14!BD8</f>
        <v>182999.80000000002</v>
      </c>
      <c r="BD4" s="35">
        <f>[2]S14!BE13-[2]S14!BE12+[2]S14!BE8</f>
        <v>187339.09999999998</v>
      </c>
      <c r="BE4" s="35">
        <f>[2]S14!BF13-[2]S14!BF12+[2]S14!BF8</f>
        <v>199080.5</v>
      </c>
      <c r="BF4" s="35">
        <f>[2]S14!BG13-[2]S14!BG12+[2]S14!BG8</f>
        <v>207973.3</v>
      </c>
      <c r="BG4" s="35">
        <f>[2]S14!BH13-[2]S14!BH12+[2]S14!BH8</f>
        <v>228653.80000000002</v>
      </c>
      <c r="BH4" s="35">
        <f>[2]S14!BI13-[2]S14!BI12+[2]S14!BI8</f>
        <v>246376.4</v>
      </c>
      <c r="BI4" s="35">
        <f>[2]S14!BJ13-[2]S14!BJ12+[2]S14!BJ8</f>
        <v>259954.69999999998</v>
      </c>
      <c r="BJ4" s="35">
        <f>[2]S14!BK13-[2]S14!BK12+[2]S14!BK8</f>
        <v>245266</v>
      </c>
      <c r="BK4" s="35">
        <f>[2]S14!BL13-[2]S14!BL12+[2]S14!BL8</f>
        <v>251899.3</v>
      </c>
      <c r="BL4" s="35">
        <f>[2]S14!BM13-[2]S14!BM12+[2]S14!BM8</f>
        <v>259239.2</v>
      </c>
      <c r="BM4" s="35">
        <f>[2]S14!BN13-[2]S14!BN12+[2]S14!BN8</f>
        <v>261887.6</v>
      </c>
      <c r="BN4" s="35">
        <f>[2]S14!BO13-[2]S14!BO12+[2]S14!BO8</f>
        <v>250653.96000000002</v>
      </c>
      <c r="BO4" s="35">
        <f>[2]S14!BP13-[2]S14!BP12+[2]S14!BP8</f>
        <v>253562.64</v>
      </c>
      <c r="BP4" s="35">
        <f>[2]S14!BQ13-[2]S14!BQ12+[2]S14!BQ8</f>
        <v>256564.97999999998</v>
      </c>
      <c r="BQ4" s="35">
        <f>[2]S14!BR13-[2]S14!BR12+[2]S14!BR8</f>
        <v>257427.83</v>
      </c>
      <c r="BR4" s="35">
        <f>[2]S14!BS13-[2]S14!BS12+[2]S14!BS8</f>
        <v>260140.85</v>
      </c>
      <c r="BS4" s="35">
        <f>[2]S14!BT13-[2]S14!BT12+[2]S14!BT8</f>
        <v>274487.15000000002</v>
      </c>
      <c r="BT4" s="35">
        <f>[2]S14!BU13-[2]S14!BU12+[2]S14!BU8</f>
        <v>278416.95999999996</v>
      </c>
      <c r="BU4" s="35">
        <f>[2]S14!BV13-[2]S14!BV12+[2]S14!BV8</f>
        <v>274819</v>
      </c>
      <c r="BV4" s="35">
        <f>[2]S14!BW13-[2]S14!BW12+[2]S14!BW8</f>
        <v>293550.2</v>
      </c>
      <c r="BW4" s="35">
        <f>[2]S14!BX13-[2]S14!BX12+[2]S14!BX8</f>
        <v>315298.3</v>
      </c>
    </row>
    <row r="5" spans="1:76" x14ac:dyDescent="0.35">
      <c r="A5" s="34" t="s">
        <v>385</v>
      </c>
      <c r="B5" s="35">
        <f>-[2]S14!C14</f>
        <v>-308</v>
      </c>
      <c r="C5" s="35">
        <f>-[2]S14!D14</f>
        <v>-414.6</v>
      </c>
      <c r="D5" s="35">
        <f>-[2]S14!E14</f>
        <v>-466.2</v>
      </c>
      <c r="E5" s="35">
        <f>-[2]S14!F14</f>
        <v>-589.70000000000005</v>
      </c>
      <c r="F5" s="35">
        <f>-[2]S14!G14</f>
        <v>-767.2</v>
      </c>
      <c r="G5" s="35">
        <f>-[2]S14!H14</f>
        <v>-716.2</v>
      </c>
      <c r="H5" s="35">
        <f>-[2]S14!I14</f>
        <v>-677.3</v>
      </c>
      <c r="I5" s="35">
        <f>-[2]S14!J14</f>
        <v>-856.1</v>
      </c>
      <c r="J5" s="35">
        <f>-[2]S14!K14</f>
        <v>-1009.9</v>
      </c>
      <c r="K5" s="35">
        <f>-[2]S14!L14</f>
        <v>-1292.5</v>
      </c>
      <c r="L5" s="35">
        <f>-[2]S14!M14</f>
        <v>-1487.8</v>
      </c>
      <c r="M5" s="35">
        <f>-[2]S14!N14</f>
        <v>-1535.3</v>
      </c>
      <c r="N5" s="35">
        <f>-[2]S14!O14</f>
        <v>-1688.2</v>
      </c>
      <c r="O5" s="35">
        <f>-[2]S14!P14</f>
        <v>-1838</v>
      </c>
      <c r="P5" s="35">
        <f>-[2]S14!Q14</f>
        <v>-2107.1</v>
      </c>
      <c r="Q5" s="35">
        <f>-[2]S14!R14</f>
        <v>-2652.5</v>
      </c>
      <c r="R5" s="35">
        <f>-[2]S14!S14</f>
        <v>-2993</v>
      </c>
      <c r="S5" s="35">
        <f>-[2]S14!T14</f>
        <v>-3307.5</v>
      </c>
      <c r="T5" s="35">
        <f>-[2]S14!U14</f>
        <v>-3382.1</v>
      </c>
      <c r="U5" s="35">
        <f>-[2]S14!V14</f>
        <v>-4173.8999999999996</v>
      </c>
      <c r="V5" s="35">
        <f>-[2]S14!W14</f>
        <v>-4825.8999999999996</v>
      </c>
      <c r="W5" s="35">
        <f>-[2]S14!X14</f>
        <v>-5163.3999999999996</v>
      </c>
      <c r="X5" s="35">
        <f>-[2]S14!Y14</f>
        <v>-5441.8</v>
      </c>
      <c r="Y5" s="35">
        <f>-[2]S14!Z14</f>
        <v>-6219.1</v>
      </c>
      <c r="Z5" s="35">
        <f>-[2]S14!AA14</f>
        <v>-6902</v>
      </c>
      <c r="AA5" s="35">
        <f>-[2]S14!AB14</f>
        <v>-8299.6</v>
      </c>
      <c r="AB5" s="35">
        <f>-[2]S14!AC14</f>
        <v>-9809.5</v>
      </c>
      <c r="AC5" s="35">
        <f>-[2]S14!AD14</f>
        <v>-12778.1</v>
      </c>
      <c r="AD5" s="35">
        <f>-[2]S14!AE14</f>
        <v>-14837</v>
      </c>
      <c r="AE5" s="35">
        <f>-[2]S14!AF14</f>
        <v>-16661.900000000001</v>
      </c>
      <c r="AF5" s="35">
        <f>-[2]S14!AG14</f>
        <v>-19740.5</v>
      </c>
      <c r="AG5" s="35">
        <f>-[2]S14!AH14</f>
        <v>-23655.7</v>
      </c>
      <c r="AH5" s="35">
        <f>-[2]S14!AI14</f>
        <v>-27215.4</v>
      </c>
      <c r="AI5" s="35">
        <f>-[2]S14!AJ14</f>
        <v>-31873.3</v>
      </c>
      <c r="AJ5" s="35">
        <f>-[2]S14!AK14</f>
        <v>-37351</v>
      </c>
      <c r="AK5" s="35">
        <f>-[2]S14!AL14</f>
        <v>-42474.5</v>
      </c>
      <c r="AL5" s="35">
        <f>-[2]S14!AM14</f>
        <v>-44123.4</v>
      </c>
      <c r="AM5" s="35">
        <f>-[2]S14!AN14</f>
        <v>-45957.8</v>
      </c>
      <c r="AN5" s="35">
        <f>-[2]S14!AO14</f>
        <v>-48174.5</v>
      </c>
      <c r="AO5" s="35">
        <f>-[2]S14!AP14</f>
        <v>-47695.3</v>
      </c>
      <c r="AP5" s="35">
        <f>-[2]S14!AQ14</f>
        <v>-50798.9</v>
      </c>
      <c r="AQ5" s="35">
        <f>-[2]S14!AR14</f>
        <v>-57553.9</v>
      </c>
      <c r="AR5" s="35">
        <f>-[2]S14!AS14</f>
        <v>-63951.9</v>
      </c>
      <c r="AS5" s="35">
        <f>-[2]S14!AT14</f>
        <v>-68869.100000000006</v>
      </c>
      <c r="AT5" s="35">
        <f>-[2]S14!AU14</f>
        <v>-70967.899999999994</v>
      </c>
      <c r="AU5" s="35">
        <f>-[2]S14!AV14</f>
        <v>-74491.199999999997</v>
      </c>
      <c r="AV5" s="35">
        <f>-[2]S14!AW14</f>
        <v>-76089.600000000006</v>
      </c>
      <c r="AW5" s="35">
        <f>-[2]S14!AX14</f>
        <v>-81480</v>
      </c>
      <c r="AX5" s="35">
        <f>-[2]S14!AY14</f>
        <v>-88648.3</v>
      </c>
      <c r="AY5" s="35">
        <f>-[2]S14!AZ14</f>
        <v>-120554.1</v>
      </c>
      <c r="AZ5" s="35">
        <f>-[2]S14!BA14</f>
        <v>-128548.3</v>
      </c>
      <c r="BA5" s="35">
        <f>-[2]S14!BB14</f>
        <v>-134096</v>
      </c>
      <c r="BB5" s="35">
        <f>-[2]S14!BC14</f>
        <v>-139674</v>
      </c>
      <c r="BC5" s="35">
        <f>-[2]S14!BD14</f>
        <v>-138841.79999999999</v>
      </c>
      <c r="BD5" s="35">
        <f>-[2]S14!BE14</f>
        <v>-143813</v>
      </c>
      <c r="BE5" s="35">
        <f>-[2]S14!BF14</f>
        <v>-148199.79999999999</v>
      </c>
      <c r="BF5" s="35">
        <f>-[2]S14!BG14</f>
        <v>-156611.20000000001</v>
      </c>
      <c r="BG5" s="35">
        <f>-[2]S14!BH14</f>
        <v>-162745.9</v>
      </c>
      <c r="BH5" s="35">
        <f>-[2]S14!BI14</f>
        <v>-167738.29999999999</v>
      </c>
      <c r="BI5" s="35">
        <f>-[2]S14!BJ14</f>
        <v>-177718.5</v>
      </c>
      <c r="BJ5" s="35">
        <f>-[2]S14!BK14</f>
        <v>-171703.8</v>
      </c>
      <c r="BK5" s="35">
        <f>-[2]S14!BL14</f>
        <v>-175990.8</v>
      </c>
      <c r="BL5" s="35">
        <f>-[2]S14!BM14</f>
        <v>-185530.1</v>
      </c>
      <c r="BM5" s="35">
        <f>-[2]S14!BN14</f>
        <v>-202082.4</v>
      </c>
      <c r="BN5" s="35">
        <f>-[2]S14!BO14</f>
        <v>-212060</v>
      </c>
      <c r="BO5" s="35">
        <f>-[2]S14!BP14</f>
        <v>-215626</v>
      </c>
      <c r="BP5" s="35">
        <f>-[2]S14!BQ14</f>
        <v>-219305</v>
      </c>
      <c r="BQ5" s="35">
        <f>-[2]S14!BR14</f>
        <v>-221217</v>
      </c>
      <c r="BR5" s="35">
        <f>-[2]S14!BS14</f>
        <v>-226666</v>
      </c>
      <c r="BS5" s="35">
        <f>-[2]S14!BT14</f>
        <v>-248409</v>
      </c>
      <c r="BT5" s="35">
        <f>-[2]S14!BU14</f>
        <v>-248949</v>
      </c>
      <c r="BU5" s="35">
        <f>-[2]S14!BV14</f>
        <v>-240102.2</v>
      </c>
      <c r="BV5" s="35">
        <f>-[2]S14!BW14</f>
        <v>-248416.5</v>
      </c>
      <c r="BW5" s="35">
        <f>-[2]S14!BX14</f>
        <v>-268064</v>
      </c>
    </row>
    <row r="6" spans="1:76" x14ac:dyDescent="0.35">
      <c r="A6" s="34" t="s">
        <v>386</v>
      </c>
      <c r="B6" s="35">
        <f>[2]S14!C18+[2]S14!C23-[2]S14!C22+[2]S14!C27+[2]S14!C26</f>
        <v>1441.3</v>
      </c>
      <c r="C6" s="35">
        <f>[2]S14!D18+[2]S14!D23-[2]S14!D22+[2]S14!D27+[2]S14!D26</f>
        <v>1738.2</v>
      </c>
      <c r="D6" s="35">
        <f>[2]S14!E18+[2]S14!E23-[2]S14!E22+[2]S14!E27+[2]S14!E26</f>
        <v>2207.6000000000004</v>
      </c>
      <c r="E6" s="35">
        <f>[2]S14!F18+[2]S14!F23-[2]S14!F22+[2]S14!F27+[2]S14!F26</f>
        <v>2555.6000000000004</v>
      </c>
      <c r="F6" s="35">
        <f>[2]S14!G18+[2]S14!G23-[2]S14!G22+[2]S14!G27+[2]S14!G26</f>
        <v>2784.9</v>
      </c>
      <c r="G6" s="35">
        <f>[2]S14!H18+[2]S14!H23-[2]S14!H22+[2]S14!H27+[2]S14!H26</f>
        <v>2984.7</v>
      </c>
      <c r="H6" s="35">
        <f>[2]S14!I18+[2]S14!I23-[2]S14!I22+[2]S14!I27+[2]S14!I26</f>
        <v>3339.9</v>
      </c>
      <c r="I6" s="35">
        <f>[2]S14!J18+[2]S14!J23-[2]S14!J22+[2]S14!J27+[2]S14!J26</f>
        <v>3674.4</v>
      </c>
      <c r="J6" s="35">
        <f>[2]S14!K18+[2]S14!K23-[2]S14!K22+[2]S14!K27+[2]S14!K26</f>
        <v>4067.7</v>
      </c>
      <c r="K6" s="35">
        <f>[2]S14!L18+[2]S14!L23-[2]S14!L22+[2]S14!L27+[2]S14!L26</f>
        <v>4531.3999999999996</v>
      </c>
      <c r="L6" s="35">
        <f>[2]S14!M18+[2]S14!M23-[2]S14!M22+[2]S14!M27+[2]S14!M26</f>
        <v>5073.0999999999995</v>
      </c>
      <c r="M6" s="35">
        <f>[2]S14!N18+[2]S14!N23-[2]S14!N22+[2]S14!N27+[2]S14!N26</f>
        <v>5576.1</v>
      </c>
      <c r="N6" s="35">
        <f>[2]S14!O18+[2]S14!O23-[2]S14!O22+[2]S14!O27+[2]S14!O26</f>
        <v>6160.8</v>
      </c>
      <c r="O6" s="35">
        <f>[2]S14!P18+[2]S14!P23-[2]S14!P22+[2]S14!P27+[2]S14!P26</f>
        <v>7281</v>
      </c>
      <c r="P6" s="35">
        <f>[2]S14!Q18+[2]S14!Q23-[2]S14!Q22+[2]S14!Q27+[2]S14!Q26</f>
        <v>8414.1</v>
      </c>
      <c r="Q6" s="35">
        <f>[2]S14!R18+[2]S14!R23-[2]S14!R22+[2]S14!R27+[2]S14!R26</f>
        <v>9398.4000000000015</v>
      </c>
      <c r="R6" s="35">
        <f>[2]S14!S18+[2]S14!S23-[2]S14!S22+[2]S14!S27+[2]S14!S26</f>
        <v>10260.5</v>
      </c>
      <c r="S6" s="35">
        <f>[2]S14!T18+[2]S14!T23-[2]S14!T22+[2]S14!T27+[2]S14!T26</f>
        <v>11081.2</v>
      </c>
      <c r="T6" s="35">
        <f>[2]S14!U18+[2]S14!U23-[2]S14!U22+[2]S14!U27+[2]S14!U26</f>
        <v>12088.900000000001</v>
      </c>
      <c r="U6" s="35">
        <f>[2]S14!V18+[2]S14!V23-[2]S14!V22+[2]S14!V27+[2]S14!V26</f>
        <v>13475.599999999999</v>
      </c>
      <c r="V6" s="35">
        <f>[2]S14!W18+[2]S14!W23-[2]S14!W22+[2]S14!W27+[2]S14!W26</f>
        <v>15240.2</v>
      </c>
      <c r="W6" s="35">
        <f>[2]S14!X18+[2]S14!X23-[2]S14!X22+[2]S14!X27+[2]S14!X26</f>
        <v>16685.699999999997</v>
      </c>
      <c r="X6" s="35">
        <f>[2]S14!Y18+[2]S14!Y23-[2]S14!Y22+[2]S14!Y27+[2]S14!Y26</f>
        <v>18615.800000000003</v>
      </c>
      <c r="Y6" s="35">
        <f>[2]S14!Z18+[2]S14!Z23-[2]S14!Z22+[2]S14!Z27+[2]S14!Z26</f>
        <v>21319.499999999993</v>
      </c>
      <c r="Z6" s="35">
        <f>[2]S14!AA18+[2]S14!AA23-[2]S14!AA22+[2]S14!AA27+[2]S14!AA26</f>
        <v>24190.100000000002</v>
      </c>
      <c r="AA6" s="35">
        <f>[2]S14!AB18+[2]S14!AB23-[2]S14!AB22+[2]S14!AB27+[2]S14!AB26</f>
        <v>29274.699999999997</v>
      </c>
      <c r="AB6" s="35">
        <f>[2]S14!AC18+[2]S14!AC23-[2]S14!AC22+[2]S14!AC27+[2]S14!AC26</f>
        <v>36698.499999999993</v>
      </c>
      <c r="AC6" s="35">
        <f>[2]S14!AD18+[2]S14!AD23-[2]S14!AD22+[2]S14!AD27+[2]S14!AD26</f>
        <v>42738</v>
      </c>
      <c r="AD6" s="35">
        <f>[2]S14!AE18+[2]S14!AE23-[2]S14!AE22+[2]S14!AE27+[2]S14!AE26</f>
        <v>49140.200000000004</v>
      </c>
      <c r="AE6" s="35">
        <f>[2]S14!AF18+[2]S14!AF23-[2]S14!AF22+[2]S14!AF27+[2]S14!AF26</f>
        <v>57955.599999999991</v>
      </c>
      <c r="AF6" s="35">
        <f>[2]S14!AG18+[2]S14!AG23-[2]S14!AG22+[2]S14!AG27+[2]S14!AG26</f>
        <v>67082.100000000006</v>
      </c>
      <c r="AG6" s="35">
        <f>[2]S14!AH18+[2]S14!AH23-[2]S14!AH22+[2]S14!AH27+[2]S14!AH26</f>
        <v>77497.60000000002</v>
      </c>
      <c r="AH6" s="35">
        <f>[2]S14!AI18+[2]S14!AI23-[2]S14!AI22+[2]S14!AI27+[2]S14!AI26</f>
        <v>91779.199999999983</v>
      </c>
      <c r="AI6" s="35">
        <f>[2]S14!AJ18+[2]S14!AJ23-[2]S14!AJ22+[2]S14!AJ27+[2]S14!AJ26</f>
        <v>110277.3</v>
      </c>
      <c r="AJ6" s="35">
        <f>[2]S14!AK18+[2]S14!AK23-[2]S14!AK22+[2]S14!AK27+[2]S14!AK26</f>
        <v>122114.4</v>
      </c>
      <c r="AK6" s="35">
        <f>[2]S14!AL18+[2]S14!AL23-[2]S14!AL22+[2]S14!AL27+[2]S14!AL26</f>
        <v>135591.6</v>
      </c>
      <c r="AL6" s="35">
        <f>[2]S14!AM18+[2]S14!AM23-[2]S14!AM22+[2]S14!AM27+[2]S14!AM26</f>
        <v>146340.4</v>
      </c>
      <c r="AM6" s="35">
        <f>[2]S14!AN18+[2]S14!AN23-[2]S14!AN22+[2]S14!AN27+[2]S14!AN26</f>
        <v>154551.19999999998</v>
      </c>
      <c r="AN6" s="35">
        <f>[2]S14!AO18+[2]S14!AO23-[2]S14!AO22+[2]S14!AO27+[2]S14!AO26</f>
        <v>160417</v>
      </c>
      <c r="AO6" s="35">
        <f>[2]S14!AP18+[2]S14!AP23-[2]S14!AP22+[2]S14!AP27+[2]S14!AP26</f>
        <v>173739.7</v>
      </c>
      <c r="AP6" s="35">
        <f>[2]S14!AQ18+[2]S14!AQ23-[2]S14!AQ22+[2]S14!AQ27+[2]S14!AQ26</f>
        <v>181602.30000000002</v>
      </c>
      <c r="AQ6" s="35">
        <f>[2]S14!AR18+[2]S14!AR23-[2]S14!AR22+[2]S14!AR27+[2]S14!AR26</f>
        <v>196352.80000000002</v>
      </c>
      <c r="AR6" s="35">
        <f>[2]S14!AS18+[2]S14!AS23-[2]S14!AS22+[2]S14!AS27+[2]S14!AS26</f>
        <v>204390.7</v>
      </c>
      <c r="AS6" s="35">
        <f>[2]S14!AT18+[2]S14!AT23-[2]S14!AT22+[2]S14!AT27+[2]S14!AT26</f>
        <v>220109.7</v>
      </c>
      <c r="AT6" s="35">
        <f>[2]S14!AU18+[2]S14!AU23-[2]S14!AU22+[2]S14!AU27+[2]S14!AU26</f>
        <v>229179.3</v>
      </c>
      <c r="AU6" s="35">
        <f>[2]S14!AV18+[2]S14!AV23-[2]S14!AV22+[2]S14!AV27+[2]S14!AV26</f>
        <v>232784.6</v>
      </c>
      <c r="AV6" s="35">
        <f>[2]S14!AW18+[2]S14!AW23-[2]S14!AW22+[2]S14!AW27+[2]S14!AW26</f>
        <v>238242.99999999997</v>
      </c>
      <c r="AW6" s="35">
        <f>[2]S14!AX18+[2]S14!AX23-[2]S14!AX22+[2]S14!AX27+[2]S14!AX26</f>
        <v>243333.2</v>
      </c>
      <c r="AX6" s="35">
        <f>[2]S14!AY18+[2]S14!AY23-[2]S14!AY22+[2]S14!AY27+[2]S14!AY26</f>
        <v>251336.9</v>
      </c>
      <c r="AY6" s="35">
        <f>[2]S14!AZ18+[2]S14!AZ23-[2]S14!AZ22+[2]S14!AZ27+[2]S14!AZ26</f>
        <v>260729.39999999997</v>
      </c>
      <c r="AZ6" s="35">
        <f>[2]S14!BA18+[2]S14!BA23-[2]S14!BA22+[2]S14!BA27+[2]S14!BA26</f>
        <v>274830</v>
      </c>
      <c r="BA6" s="35">
        <f>[2]S14!BB18+[2]S14!BB23-[2]S14!BB22+[2]S14!BB27+[2]S14!BB26</f>
        <v>276727.80000000005</v>
      </c>
      <c r="BB6" s="35">
        <f>[2]S14!BC18+[2]S14!BC23-[2]S14!BC22+[2]S14!BC27+[2]S14!BC26</f>
        <v>285722.70000000007</v>
      </c>
      <c r="BC6" s="35">
        <f>[2]S14!BD18+[2]S14!BD23-[2]S14!BD22+[2]S14!BD27+[2]S14!BD26</f>
        <v>299726.30000000005</v>
      </c>
      <c r="BD6" s="35">
        <f>[2]S14!BE18+[2]S14!BE23-[2]S14!BE22+[2]S14!BE27+[2]S14!BE26</f>
        <v>312612.89999999997</v>
      </c>
      <c r="BE6" s="35">
        <f>[2]S14!BF18+[2]S14!BF23-[2]S14!BF22+[2]S14!BF27+[2]S14!BF26</f>
        <v>324416.8</v>
      </c>
      <c r="BF6" s="35">
        <f>[2]S14!BG18+[2]S14!BG23-[2]S14!BG22+[2]S14!BG27+[2]S14!BG26</f>
        <v>339833</v>
      </c>
      <c r="BG6" s="35">
        <f>[2]S14!BH18+[2]S14!BH23-[2]S14!BH22+[2]S14!BH27+[2]S14!BH26</f>
        <v>355660.29999999993</v>
      </c>
      <c r="BH6" s="35">
        <f>[2]S14!BI18+[2]S14!BI23-[2]S14!BI22+[2]S14!BI27+[2]S14!BI26</f>
        <v>373162.7</v>
      </c>
      <c r="BI6" s="35">
        <f>[2]S14!BJ18+[2]S14!BJ23-[2]S14!BJ22+[2]S14!BJ27+[2]S14!BJ26</f>
        <v>388359.10000000003</v>
      </c>
      <c r="BJ6" s="35">
        <f>[2]S14!BK18+[2]S14!BK23-[2]S14!BK22+[2]S14!BK27+[2]S14!BK26</f>
        <v>409970</v>
      </c>
      <c r="BK6" s="35">
        <f>[2]S14!BL18+[2]S14!BL23-[2]S14!BL22+[2]S14!BL27+[2]S14!BL26</f>
        <v>420374.4</v>
      </c>
      <c r="BL6" s="35">
        <f>[2]S14!BM18+[2]S14!BM23-[2]S14!BM22+[2]S14!BM27+[2]S14!BM26</f>
        <v>427453.19999999995</v>
      </c>
      <c r="BM6" s="35">
        <f>[2]S14!BN18+[2]S14!BN23-[2]S14!BN22+[2]S14!BN27+[2]S14!BN26</f>
        <v>442070.99999999994</v>
      </c>
      <c r="BN6" s="35">
        <f>[2]S14!BO18+[2]S14!BO23-[2]S14!BO22+[2]S14!BO27+[2]S14!BO26</f>
        <v>454564</v>
      </c>
      <c r="BO6" s="35">
        <f>[2]S14!BP18+[2]S14!BP23-[2]S14!BP22+[2]S14!BP27+[2]S14!BP26</f>
        <v>464561.42000000004</v>
      </c>
      <c r="BP6" s="35">
        <f>[2]S14!BQ18+[2]S14!BQ23-[2]S14!BQ22+[2]S14!BQ27+[2]S14!BQ26</f>
        <v>468800.76</v>
      </c>
      <c r="BQ6" s="35">
        <f>[2]S14!BR18+[2]S14!BR23-[2]S14!BR22+[2]S14!BR27+[2]S14!BR26</f>
        <v>477599</v>
      </c>
      <c r="BR6" s="35">
        <f>[2]S14!BS18+[2]S14!BS23-[2]S14!BS22+[2]S14!BS27+[2]S14!BS26</f>
        <v>487125</v>
      </c>
      <c r="BS6" s="35">
        <f>[2]S14!BT18+[2]S14!BT23-[2]S14!BT22+[2]S14!BT27+[2]S14!BT26</f>
        <v>496621</v>
      </c>
      <c r="BT6" s="35">
        <f>[2]S14!BU18+[2]S14!BU23-[2]S14!BU22+[2]S14!BU27+[2]S14!BU26</f>
        <v>507218</v>
      </c>
      <c r="BU6" s="35">
        <f>[2]S14!BV18+[2]S14!BV23-[2]S14!BV22+[2]S14!BV27+[2]S14!BV26</f>
        <v>555939.70000000007</v>
      </c>
      <c r="BV6" s="35">
        <f>[2]S14!BW18+[2]S14!BW23-[2]S14!BW22+[2]S14!BW27+[2]S14!BW26</f>
        <v>538616.1</v>
      </c>
      <c r="BW6" s="35">
        <f>[2]S14!BX18+[2]S14!BX23-[2]S14!BX22+[2]S14!BX27+[2]S14!BX26</f>
        <v>541106.02</v>
      </c>
    </row>
    <row r="7" spans="1:76" x14ac:dyDescent="0.35">
      <c r="A7" s="34" t="s">
        <v>387</v>
      </c>
      <c r="B7" s="35"/>
      <c r="C7" s="35"/>
      <c r="D7" s="35"/>
      <c r="E7" s="35"/>
      <c r="F7" s="35"/>
      <c r="G7" s="35"/>
      <c r="H7" s="35"/>
      <c r="I7" s="35"/>
      <c r="J7" s="35"/>
      <c r="K7" s="35"/>
      <c r="L7" s="35">
        <f>[2]S14!M21</f>
        <v>663.4</v>
      </c>
      <c r="M7" s="35">
        <f>[2]S14!N21</f>
        <v>753.7</v>
      </c>
      <c r="N7" s="35">
        <f>[2]S14!O21</f>
        <v>877.4</v>
      </c>
      <c r="O7" s="35">
        <f>[2]S14!P21</f>
        <v>1021.2</v>
      </c>
      <c r="P7" s="35">
        <f>[2]S14!Q21</f>
        <v>1200.2</v>
      </c>
      <c r="Q7" s="35">
        <f>[2]S14!R21</f>
        <v>1426.6</v>
      </c>
      <c r="R7" s="35">
        <f>[2]S14!S21</f>
        <v>1646.3</v>
      </c>
      <c r="S7" s="35">
        <f>[2]S14!T21</f>
        <v>1897.4</v>
      </c>
      <c r="T7" s="35">
        <f>[2]S14!U21</f>
        <v>2167.6</v>
      </c>
      <c r="U7" s="35">
        <f>[2]S14!V21</f>
        <v>2351.3000000000002</v>
      </c>
      <c r="V7" s="35">
        <f>[2]S14!W21</f>
        <v>2812.6</v>
      </c>
      <c r="W7" s="35">
        <f>[2]S14!X21</f>
        <v>3246.8</v>
      </c>
      <c r="X7" s="35">
        <f>[2]S14!Y21</f>
        <v>3688.9</v>
      </c>
      <c r="Y7" s="35">
        <f>[2]S14!Z21</f>
        <v>4199.5</v>
      </c>
      <c r="Z7" s="35">
        <f>[2]S14!AA21</f>
        <v>5273</v>
      </c>
      <c r="AA7" s="35">
        <f>[2]S14!AB21</f>
        <v>6200.6</v>
      </c>
      <c r="AB7" s="35">
        <f>[2]S14!AC21</f>
        <v>7545.3</v>
      </c>
      <c r="AC7" s="35">
        <f>[2]S14!AD21</f>
        <v>8525</v>
      </c>
      <c r="AD7" s="35">
        <f>[2]S14!AE21</f>
        <v>9341.2000000000007</v>
      </c>
      <c r="AE7" s="35">
        <f>[2]S14!AF21</f>
        <v>10942.9</v>
      </c>
      <c r="AF7" s="35">
        <f>[2]S14!AG21</f>
        <v>12645.1</v>
      </c>
      <c r="AG7" s="35">
        <f>[2]S14!AH21</f>
        <v>14834.3</v>
      </c>
      <c r="AH7" s="35">
        <f>[2]S14!AI21</f>
        <v>18303.900000000001</v>
      </c>
      <c r="AI7" s="35">
        <f>[2]S14!AJ21</f>
        <v>21277.7</v>
      </c>
      <c r="AJ7" s="35">
        <f>[2]S14!AK21</f>
        <v>23606.7</v>
      </c>
      <c r="AK7" s="35">
        <f>[2]S14!AL21</f>
        <v>26859.200000000001</v>
      </c>
      <c r="AL7" s="35">
        <f>[2]S14!AM21</f>
        <v>30553.200000000001</v>
      </c>
      <c r="AM7" s="35">
        <f>[2]S14!AN21</f>
        <v>33405.599999999999</v>
      </c>
      <c r="AN7" s="35">
        <f>[2]S14!AO21</f>
        <v>34973.599999999999</v>
      </c>
      <c r="AO7" s="35">
        <f>[2]S14!AP21</f>
        <v>38346.400000000001</v>
      </c>
      <c r="AP7" s="35">
        <f>[2]S14!AQ21</f>
        <v>40946.300000000003</v>
      </c>
      <c r="AQ7" s="35">
        <f>[2]S14!AR21</f>
        <v>43780.6</v>
      </c>
      <c r="AR7" s="35">
        <f>[2]S14!AS21</f>
        <v>46621.9</v>
      </c>
      <c r="AS7" s="35">
        <f>[2]S14!AT21</f>
        <v>48868</v>
      </c>
      <c r="AT7" s="35">
        <f>[2]S14!AU21</f>
        <v>52154.8</v>
      </c>
      <c r="AU7" s="35">
        <f>[2]S14!AV21</f>
        <v>53710.3</v>
      </c>
      <c r="AV7" s="35">
        <f>[2]S14!AW21</f>
        <v>56191.5</v>
      </c>
      <c r="AW7" s="35">
        <f>[2]S14!AX21</f>
        <v>59096.1</v>
      </c>
      <c r="AX7" s="35">
        <f>[2]S14!AY21</f>
        <v>61083.8</v>
      </c>
      <c r="AY7" s="35">
        <f>[2]S14!AZ21</f>
        <v>63873.4</v>
      </c>
      <c r="AZ7" s="35">
        <f>[2]S14!BA21</f>
        <v>66871.600000000006</v>
      </c>
      <c r="BA7" s="35">
        <f>[2]S14!BB21</f>
        <v>71323.899999999994</v>
      </c>
      <c r="BB7" s="35">
        <f>[2]S14!BC21</f>
        <v>75577.899999999994</v>
      </c>
      <c r="BC7" s="35">
        <f>[2]S14!BD21</f>
        <v>81208</v>
      </c>
      <c r="BD7" s="35">
        <f>[2]S14!BE21</f>
        <v>87684.800000000003</v>
      </c>
      <c r="BE7" s="35">
        <f>[2]S14!BF21</f>
        <v>92324.7</v>
      </c>
      <c r="BF7" s="35">
        <f>[2]S14!BG21</f>
        <v>95784.5</v>
      </c>
      <c r="BG7" s="35">
        <f>[2]S14!BH21</f>
        <v>100550.39999999999</v>
      </c>
      <c r="BH7" s="35">
        <f>[2]S14!BI21</f>
        <v>106004.6</v>
      </c>
      <c r="BI7" s="35">
        <f>[2]S14!BJ21</f>
        <v>110360.5</v>
      </c>
      <c r="BJ7" s="35">
        <f>[2]S14!BK21</f>
        <v>114524.8</v>
      </c>
      <c r="BK7" s="35">
        <f>[2]S14!BL21</f>
        <v>118222.8</v>
      </c>
      <c r="BL7" s="35">
        <f>[2]S14!BM21</f>
        <v>121153.1</v>
      </c>
      <c r="BM7" s="35">
        <f>[2]S14!BN21</f>
        <v>124367.4</v>
      </c>
      <c r="BN7" s="35">
        <f>[2]S14!BO21</f>
        <v>127421</v>
      </c>
      <c r="BO7" s="35">
        <f>[2]S14!BP21</f>
        <v>131109</v>
      </c>
      <c r="BP7" s="35">
        <f>[2]S14!BQ21</f>
        <v>133236</v>
      </c>
      <c r="BQ7" s="35">
        <f>[2]S14!BR21</f>
        <v>136756</v>
      </c>
      <c r="BR7" s="35">
        <f>[2]S14!BS21</f>
        <v>139696</v>
      </c>
      <c r="BS7" s="35">
        <f>[2]S14!BT21</f>
        <v>141011</v>
      </c>
      <c r="BT7" s="35">
        <f>[2]S14!BU21</f>
        <v>143326</v>
      </c>
      <c r="BU7" s="35">
        <f>[2]S14!BV21</f>
        <v>144855.4</v>
      </c>
      <c r="BV7" s="35">
        <f>[2]S14!BW21</f>
        <v>164825.4</v>
      </c>
      <c r="BW7" s="35">
        <f>[2]S14!BX21</f>
        <v>167733</v>
      </c>
    </row>
    <row r="8" spans="1:76" x14ac:dyDescent="0.35">
      <c r="A8" s="34" t="s">
        <v>388</v>
      </c>
      <c r="B8" s="35"/>
      <c r="C8" s="35"/>
      <c r="D8" s="35"/>
      <c r="E8" s="35"/>
      <c r="F8" s="35"/>
      <c r="G8" s="35"/>
      <c r="H8" s="35"/>
      <c r="I8" s="35"/>
      <c r="J8" s="35"/>
      <c r="K8" s="35"/>
      <c r="L8" s="35">
        <f>[2]S14!M20</f>
        <v>3480.9</v>
      </c>
      <c r="M8" s="35">
        <f>[2]S14!N20</f>
        <v>3741.2</v>
      </c>
      <c r="N8" s="35">
        <f>[2]S14!O20</f>
        <v>4142.2</v>
      </c>
      <c r="O8" s="35">
        <f>[2]S14!P20</f>
        <v>4681.8999999999996</v>
      </c>
      <c r="P8" s="35">
        <f>[2]S14!Q20</f>
        <v>5350.1</v>
      </c>
      <c r="Q8" s="35">
        <f>[2]S14!R20</f>
        <v>5975.5</v>
      </c>
      <c r="R8" s="35">
        <f>[2]S14!S20</f>
        <v>6441.5</v>
      </c>
      <c r="S8" s="35">
        <f>[2]S14!T20</f>
        <v>6930.5</v>
      </c>
      <c r="T8" s="35">
        <f>[2]S14!U20</f>
        <v>7467.4</v>
      </c>
      <c r="U8" s="35">
        <f>[2]S14!V20</f>
        <v>8294.1</v>
      </c>
      <c r="V8" s="35">
        <f>[2]S14!W20</f>
        <v>9673.7999999999993</v>
      </c>
      <c r="W8" s="35">
        <f>[2]S14!X20</f>
        <v>10994.9</v>
      </c>
      <c r="X8" s="35">
        <f>[2]S14!Y20</f>
        <v>12557.8</v>
      </c>
      <c r="Y8" s="35">
        <f>[2]S14!Z20</f>
        <v>14009.8</v>
      </c>
      <c r="Z8" s="35">
        <f>[2]S14!AA20</f>
        <v>16034.4</v>
      </c>
      <c r="AA8" s="35">
        <f>[2]S14!AB20</f>
        <v>19018.099999999999</v>
      </c>
      <c r="AB8" s="35">
        <f>[2]S14!AC20</f>
        <v>23233.5</v>
      </c>
      <c r="AC8" s="35">
        <f>[2]S14!AD20</f>
        <v>27235.5</v>
      </c>
      <c r="AD8" s="35">
        <f>[2]S14!AE20</f>
        <v>31339.599999999999</v>
      </c>
      <c r="AE8" s="35">
        <f>[2]S14!AF20</f>
        <v>36764.800000000003</v>
      </c>
      <c r="AF8" s="35">
        <f>[2]S14!AG20</f>
        <v>41500.699999999997</v>
      </c>
      <c r="AG8" s="35">
        <f>[2]S14!AH20</f>
        <v>47988.2</v>
      </c>
      <c r="AH8" s="35">
        <f>[2]S14!AI20</f>
        <v>54735.7</v>
      </c>
      <c r="AI8" s="35">
        <f>[2]S14!AJ20</f>
        <v>64270</v>
      </c>
      <c r="AJ8" s="35">
        <f>[2]S14!AK20</f>
        <v>71143.8</v>
      </c>
      <c r="AK8" s="35">
        <f>[2]S14!AL20</f>
        <v>76802.7</v>
      </c>
      <c r="AL8" s="35">
        <f>[2]S14!AM20</f>
        <v>80336</v>
      </c>
      <c r="AM8" s="35">
        <f>[2]S14!AN20</f>
        <v>83976.7</v>
      </c>
      <c r="AN8" s="35">
        <f>[2]S14!AO20</f>
        <v>87833.9</v>
      </c>
      <c r="AO8" s="35">
        <f>[2]S14!AP20</f>
        <v>91304.4</v>
      </c>
      <c r="AP8" s="35">
        <f>[2]S14!AQ20</f>
        <v>97519.3</v>
      </c>
      <c r="AQ8" s="35">
        <f>[2]S14!AR20</f>
        <v>104691</v>
      </c>
      <c r="AR8" s="35">
        <f>[2]S14!AS20</f>
        <v>110763.2</v>
      </c>
      <c r="AS8" s="35">
        <f>[2]S14!AT20</f>
        <v>119957</v>
      </c>
      <c r="AT8" s="35">
        <f>[2]S14!AU20</f>
        <v>125397.4</v>
      </c>
      <c r="AU8" s="35">
        <f>[2]S14!AV20</f>
        <v>129835</v>
      </c>
      <c r="AV8" s="35">
        <f>[2]S14!AW20</f>
        <v>137912</v>
      </c>
      <c r="AW8" s="35">
        <f>[2]S14!AX20</f>
        <v>141462.29999999999</v>
      </c>
      <c r="AX8" s="35">
        <f>[2]S14!AY20</f>
        <v>143873.5</v>
      </c>
      <c r="AY8" s="35">
        <f>[2]S14!AZ20</f>
        <v>148064.20000000001</v>
      </c>
      <c r="AZ8" s="35">
        <f>[2]S14!BA20</f>
        <v>153143.20000000001</v>
      </c>
      <c r="BA8" s="35">
        <f>[2]S14!BB20</f>
        <v>159340.79999999999</v>
      </c>
      <c r="BB8" s="35">
        <f>[2]S14!BC20</f>
        <v>165872.70000000001</v>
      </c>
      <c r="BC8" s="35">
        <f>[2]S14!BD20</f>
        <v>177404.9</v>
      </c>
      <c r="BD8" s="35">
        <f>[2]S14!BE20</f>
        <v>184054.8</v>
      </c>
      <c r="BE8" s="35">
        <f>[2]S14!BF20</f>
        <v>189342.3</v>
      </c>
      <c r="BF8" s="35">
        <f>[2]S14!BG20</f>
        <v>197206.9</v>
      </c>
      <c r="BG8" s="35">
        <f>[2]S14!BH20</f>
        <v>203434.3</v>
      </c>
      <c r="BH8" s="35">
        <f>[2]S14!BI20</f>
        <v>211076.9</v>
      </c>
      <c r="BI8" s="35">
        <f>[2]S14!BJ20</f>
        <v>216964.2</v>
      </c>
      <c r="BJ8" s="35">
        <f>[2]S14!BK20</f>
        <v>224590</v>
      </c>
      <c r="BK8" s="35">
        <f>[2]S14!BL20</f>
        <v>231696</v>
      </c>
      <c r="BL8" s="35">
        <f>[2]S14!BM20</f>
        <v>236319</v>
      </c>
      <c r="BM8" s="35">
        <f>[2]S14!BN20</f>
        <v>240901</v>
      </c>
      <c r="BN8" s="35">
        <f>[2]S14!BO20</f>
        <v>245594.48</v>
      </c>
      <c r="BO8" s="35">
        <f>[2]S14!BP20</f>
        <v>250839</v>
      </c>
      <c r="BP8" s="35">
        <f>[2]S14!BQ20</f>
        <v>254714</v>
      </c>
      <c r="BQ8" s="35">
        <f>[2]S14!BR20</f>
        <v>257530</v>
      </c>
      <c r="BR8" s="35">
        <f>[2]S14!BS20</f>
        <v>263732</v>
      </c>
      <c r="BS8" s="35">
        <f>[2]S14!BT20</f>
        <v>266853</v>
      </c>
      <c r="BT8" s="35">
        <f>[2]S14!BU20</f>
        <v>271596</v>
      </c>
      <c r="BU8" s="35">
        <f>[2]S14!BV20</f>
        <v>280340.2</v>
      </c>
      <c r="BV8" s="35">
        <f>[2]S14!BW20</f>
        <v>293136.5</v>
      </c>
      <c r="BW8" s="35">
        <f>[2]S14!BX20</f>
        <v>304954.18</v>
      </c>
    </row>
    <row r="9" spans="1:76" x14ac:dyDescent="0.35">
      <c r="A9" s="34" t="s">
        <v>389</v>
      </c>
      <c r="B9" s="35">
        <f>[2]S13!C19</f>
        <v>952</v>
      </c>
      <c r="C9" s="35">
        <f>[2]S13!D19</f>
        <v>1141.0999999999999</v>
      </c>
      <c r="D9" s="35">
        <f>[2]S13!E19</f>
        <v>1423.4</v>
      </c>
      <c r="E9" s="35">
        <f>[2]S13!F19</f>
        <v>1784.7</v>
      </c>
      <c r="F9" s="35">
        <f>[2]S13!G19</f>
        <v>1903.7</v>
      </c>
      <c r="G9" s="35">
        <f>[2]S13!H19</f>
        <v>1916.2</v>
      </c>
      <c r="H9" s="35">
        <f>[2]S13!I19</f>
        <v>1960.3</v>
      </c>
      <c r="I9" s="35">
        <f>[2]S13!J19</f>
        <v>2285.1</v>
      </c>
      <c r="J9" s="35">
        <f>[2]S13!K19</f>
        <v>2500.4</v>
      </c>
      <c r="K9" s="35">
        <f>[2]S13!L19</f>
        <v>2787.2</v>
      </c>
      <c r="L9" s="35">
        <f>[2]S13!M19</f>
        <v>3064.8</v>
      </c>
      <c r="M9" s="35">
        <f>[2]S13!N19</f>
        <v>3216.8</v>
      </c>
      <c r="N9" s="35">
        <f>[2]S13!O19</f>
        <v>3509.8</v>
      </c>
      <c r="O9" s="35">
        <f>[2]S13!P19</f>
        <v>4026</v>
      </c>
      <c r="P9" s="35">
        <f>[2]S13!Q19</f>
        <v>4580.3</v>
      </c>
      <c r="Q9" s="35">
        <f>[2]S13!R19</f>
        <v>4958.8</v>
      </c>
      <c r="R9" s="35">
        <f>[2]S13!S19</f>
        <v>5287.7</v>
      </c>
      <c r="S9" s="35">
        <f>[2]S13!T19</f>
        <v>5687.7</v>
      </c>
      <c r="T9" s="35">
        <f>[2]S13!U19</f>
        <v>6189.8</v>
      </c>
      <c r="U9" s="35">
        <f>[2]S13!V19</f>
        <v>7048.8</v>
      </c>
      <c r="V9" s="35">
        <f>[2]S13!W19</f>
        <v>8048.5</v>
      </c>
      <c r="W9" s="35">
        <f>[2]S13!X19</f>
        <v>9106.7000000000007</v>
      </c>
      <c r="X9" s="35">
        <f>[2]S13!Y19</f>
        <v>10324.200000000001</v>
      </c>
      <c r="Y9" s="35">
        <f>[2]S13!Z19</f>
        <v>11523.6</v>
      </c>
      <c r="Z9" s="35">
        <f>[2]S13!AA19</f>
        <v>13135.8</v>
      </c>
      <c r="AA9" s="35">
        <f>[2]S13!AB19</f>
        <v>15769.3</v>
      </c>
      <c r="AB9" s="35">
        <f>[2]S13!AC19</f>
        <v>19093.900000000001</v>
      </c>
      <c r="AC9" s="35">
        <f>[2]S13!AD19</f>
        <v>22636.6</v>
      </c>
      <c r="AD9" s="35">
        <f>[2]S13!AE19</f>
        <v>25926.9</v>
      </c>
      <c r="AE9" s="35">
        <f>[2]S13!AF19</f>
        <v>29259.7</v>
      </c>
      <c r="AF9" s="35">
        <f>[2]S13!AG19</f>
        <v>33324.9</v>
      </c>
      <c r="AG9" s="35">
        <f>[2]S13!AH19</f>
        <v>39139.300000000003</v>
      </c>
      <c r="AH9" s="35">
        <f>[2]S13!AI19</f>
        <v>45702.6</v>
      </c>
      <c r="AI9" s="35">
        <f>[2]S13!AJ19</f>
        <v>53396.1</v>
      </c>
      <c r="AJ9" s="35">
        <f>[2]S13!AK19</f>
        <v>60341.1</v>
      </c>
      <c r="AK9" s="35">
        <f>[2]S13!AL19</f>
        <v>65959</v>
      </c>
      <c r="AL9" s="35">
        <f>[2]S13!AM19</f>
        <v>71046.3</v>
      </c>
      <c r="AM9" s="35">
        <f>[2]S13!AN19</f>
        <v>75646.899999999994</v>
      </c>
      <c r="AN9" s="35">
        <f>[2]S13!AO19</f>
        <v>78649.8</v>
      </c>
      <c r="AO9" s="35">
        <f>[2]S13!AP19</f>
        <v>83796.3</v>
      </c>
      <c r="AP9" s="35">
        <f>[2]S13!AQ19</f>
        <v>85926.9</v>
      </c>
      <c r="AQ9" s="35">
        <f>[2]S13!AR19</f>
        <v>89261.7</v>
      </c>
      <c r="AR9" s="35">
        <f>[2]S13!AS19</f>
        <v>94481.2</v>
      </c>
      <c r="AS9" s="35">
        <f>[2]S13!AT19</f>
        <v>100152.7</v>
      </c>
      <c r="AT9" s="35">
        <f>[2]S13!AU19</f>
        <v>107631.6</v>
      </c>
      <c r="AU9" s="35">
        <f>[2]S13!AV19</f>
        <v>108792.8</v>
      </c>
      <c r="AV9" s="35">
        <f>[2]S13!AW19</f>
        <v>108840.2</v>
      </c>
      <c r="AW9" s="35">
        <f>[2]S13!AX19</f>
        <v>115401.2</v>
      </c>
      <c r="AX9" s="35">
        <f>[2]S13!AY19</f>
        <v>120228.2</v>
      </c>
      <c r="AY9" s="35">
        <f>[2]S13!AZ19</f>
        <v>117984.4</v>
      </c>
      <c r="AZ9" s="35">
        <f>[2]S13!BA19</f>
        <v>122421.7</v>
      </c>
      <c r="BA9" s="35">
        <f>[2]S13!BB19</f>
        <v>126375.1</v>
      </c>
      <c r="BB9" s="35">
        <f>[2]S13!BC19</f>
        <v>128058.8</v>
      </c>
      <c r="BC9" s="35">
        <f>[2]S13!BD19</f>
        <v>132427.6</v>
      </c>
      <c r="BD9" s="35">
        <f>[2]S13!BE19</f>
        <v>135915.9</v>
      </c>
      <c r="BE9" s="35">
        <f>[2]S13!BF19</f>
        <v>141960.79999999999</v>
      </c>
      <c r="BF9" s="35">
        <f>[2]S13!BG19</f>
        <v>146101.4</v>
      </c>
      <c r="BG9" s="35">
        <f>[2]S13!BH19</f>
        <v>150264.9</v>
      </c>
      <c r="BH9" s="35">
        <f>[2]S13!BI19</f>
        <v>154104</v>
      </c>
      <c r="BI9" s="35">
        <f>[2]S13!BJ19</f>
        <v>158399</v>
      </c>
      <c r="BJ9" s="35">
        <f>[2]S13!BK19</f>
        <v>165334</v>
      </c>
      <c r="BK9" s="35">
        <f>[2]S13!BL19</f>
        <v>168359</v>
      </c>
      <c r="BL9" s="35">
        <f>[2]S13!BM19</f>
        <v>172326</v>
      </c>
      <c r="BM9" s="35">
        <f>[2]S13!BN19</f>
        <v>177094</v>
      </c>
      <c r="BN9" s="35">
        <f>[2]S13!BO19</f>
        <v>180836</v>
      </c>
      <c r="BO9" s="35">
        <f>[2]S13!BP19</f>
        <v>181317</v>
      </c>
      <c r="BP9" s="35">
        <f>[2]S13!BQ19</f>
        <v>181309</v>
      </c>
      <c r="BQ9" s="35">
        <f>[2]S13!BR19</f>
        <v>182866</v>
      </c>
      <c r="BR9" s="35">
        <f>[2]S13!BS19</f>
        <v>187799</v>
      </c>
      <c r="BS9" s="35">
        <f>[2]S13!BT19</f>
        <v>190967</v>
      </c>
      <c r="BT9" s="35">
        <f>[2]S13!BU19</f>
        <v>195405</v>
      </c>
      <c r="BU9" s="35">
        <f>[2]S13!BV19</f>
        <v>199609.7</v>
      </c>
      <c r="BV9" s="35">
        <f>[2]S13!BW19</f>
        <v>205249.4</v>
      </c>
      <c r="BW9" s="35">
        <f>[2]S13!BX19</f>
        <v>217620.70003000001</v>
      </c>
    </row>
    <row r="10" spans="1:76" x14ac:dyDescent="0.35">
      <c r="A10" s="34" t="s">
        <v>390</v>
      </c>
      <c r="B10" s="35">
        <f>[2]S11!C16+[2]S12!C17+[2]S11!C18+[2]S11!C19+[2]S12!C19+[2]S12!C20+[2]S15!C16+[2]S15!C18+[2]S15!C19</f>
        <v>1551.4999999999998</v>
      </c>
      <c r="C10" s="35">
        <f>[2]S11!D16+[2]S12!D17+[2]S11!D18+[2]S11!D19+[2]S12!D19+[2]S12!D20+[2]S15!D16+[2]S15!D18+[2]S15!D19</f>
        <v>1925.5000000000002</v>
      </c>
      <c r="D10" s="35">
        <f>[2]S11!E16+[2]S12!E17+[2]S11!E18+[2]S11!E19+[2]S12!E19+[2]S12!E20+[2]S15!E16+[2]S15!E18+[2]S15!E19</f>
        <v>2241.1</v>
      </c>
      <c r="E10" s="35">
        <f>[2]S11!F16+[2]S12!F17+[2]S11!F18+[2]S11!F19+[2]S12!F19+[2]S12!F20+[2]S15!F16+[2]S15!F18+[2]S15!F19</f>
        <v>2249.3999999999996</v>
      </c>
      <c r="F10" s="35">
        <f>[2]S11!G16+[2]S12!G17+[2]S11!G18+[2]S11!G19+[2]S12!G19+[2]S12!G20+[2]S15!G16+[2]S15!G18+[2]S15!G19</f>
        <v>2348.4</v>
      </c>
      <c r="G10" s="35">
        <f>[2]S11!H16+[2]S12!H17+[2]S11!H18+[2]S11!H19+[2]S12!H19+[2]S12!H20+[2]S15!H16+[2]S15!H18+[2]S15!H19</f>
        <v>2417.3000000000002</v>
      </c>
      <c r="H10" s="35">
        <f>[2]S11!I16+[2]S12!I17+[2]S11!I18+[2]S11!I19+[2]S12!I19+[2]S12!I20+[2]S15!I16+[2]S15!I18+[2]S15!I19</f>
        <v>2673.6</v>
      </c>
      <c r="I10" s="35">
        <f>[2]S11!J16+[2]S12!J17+[2]S11!J18+[2]S11!J19+[2]S12!J19+[2]S12!J20+[2]S15!J16+[2]S15!J18+[2]S15!J19</f>
        <v>2859.4</v>
      </c>
      <c r="J10" s="35">
        <f>[2]S11!K16+[2]S12!K17+[2]S11!K18+[2]S11!K19+[2]S12!K19+[2]S12!K20+[2]S15!K16+[2]S15!K18+[2]S15!K19</f>
        <v>3302.9000000000005</v>
      </c>
      <c r="K10" s="35">
        <f>[2]S11!L16+[2]S12!L17+[2]S11!L18+[2]S11!L19+[2]S12!L19+[2]S12!L20+[2]S15!L16+[2]S15!L18+[2]S15!L19</f>
        <v>3648.7</v>
      </c>
      <c r="L10" s="35">
        <f>[2]S11!M16+[2]S12!M17+[2]S11!M18+[2]S11!M19+[2]S12!M19+[2]S12!M20+[2]S15!M16+[2]S15!M18+[2]S15!M19</f>
        <v>4041.2999999999997</v>
      </c>
      <c r="M10" s="35">
        <f>[2]S11!N16+[2]S12!N17+[2]S11!N18+[2]S11!N19+[2]S12!N19+[2]S12!N20+[2]S15!N16+[2]S15!N18+[2]S15!N19</f>
        <v>4850.1000000000004</v>
      </c>
      <c r="N10" s="35">
        <f>[2]S11!O16+[2]S12!O17+[2]S11!O18+[2]S11!O19+[2]S12!O19+[2]S12!O20+[2]S15!O16+[2]S15!O18+[2]S15!O19</f>
        <v>5120.4000000000005</v>
      </c>
      <c r="O10" s="35">
        <f>[2]S11!P16+[2]S12!P17+[2]S11!P18+[2]S11!P19+[2]S12!P19+[2]S12!P20+[2]S15!P16+[2]S15!P18+[2]S15!P19</f>
        <v>5178.8000000000011</v>
      </c>
      <c r="P10" s="35">
        <f>[2]S11!Q16+[2]S12!Q17+[2]S11!Q18+[2]S11!Q19+[2]S12!Q19+[2]S12!Q20+[2]S15!Q16+[2]S15!Q18+[2]S15!Q19</f>
        <v>5684.4</v>
      </c>
      <c r="Q10" s="35">
        <f>[2]S11!R16+[2]S12!R17+[2]S11!R18+[2]S11!R19+[2]S12!R19+[2]S12!R20+[2]S15!R16+[2]S15!R18+[2]S15!R19</f>
        <v>6651.2999999999993</v>
      </c>
      <c r="R10" s="35">
        <f>[2]S11!S16+[2]S12!S17+[2]S11!S18+[2]S11!S19+[2]S12!S19+[2]S12!S20+[2]S15!S16+[2]S15!S18+[2]S15!S19</f>
        <v>7468.5999999999995</v>
      </c>
      <c r="S10" s="35">
        <f>[2]S11!T16+[2]S12!T17+[2]S11!T18+[2]S11!T19+[2]S12!T19+[2]S12!T20+[2]S15!T16+[2]S15!T18+[2]S15!T19</f>
        <v>8596.5999999999985</v>
      </c>
      <c r="T10" s="35">
        <f>[2]S11!U16+[2]S12!U17+[2]S11!U18+[2]S11!U19+[2]S12!U19+[2]S12!U20+[2]S15!U16+[2]S15!U18+[2]S15!U19</f>
        <v>9400.1</v>
      </c>
      <c r="U10" s="35">
        <f>[2]S11!V16+[2]S12!V17+[2]S11!V18+[2]S11!V19+[2]S12!V19+[2]S12!V20+[2]S15!V16+[2]S15!V18+[2]S15!V19</f>
        <v>9865.6</v>
      </c>
      <c r="V10" s="35">
        <f>[2]S11!W16+[2]S12!W17+[2]S11!W18+[2]S11!W19+[2]S12!W19+[2]S12!W20+[2]S15!W16+[2]S15!W18+[2]S15!W19</f>
        <v>11994.899999999998</v>
      </c>
      <c r="W10" s="35">
        <f>[2]S11!X16+[2]S12!X17+[2]S11!X18+[2]S11!X19+[2]S12!X19+[2]S12!X20+[2]S15!X16+[2]S15!X18+[2]S15!X19</f>
        <v>12572.9</v>
      </c>
      <c r="X10" s="35">
        <f>[2]S11!Y16+[2]S12!Y17+[2]S11!Y18+[2]S11!Y19+[2]S12!Y19+[2]S12!Y20+[2]S15!Y16+[2]S15!Y18+[2]S15!Y19</f>
        <v>14083.399999999998</v>
      </c>
      <c r="Y10" s="35">
        <f>[2]S11!Z16+[2]S12!Z17+[2]S11!Z18+[2]S11!Z19+[2]S12!Z19+[2]S12!Z20+[2]S15!Z16+[2]S15!Z18+[2]S15!Z19</f>
        <v>14874.500000000002</v>
      </c>
      <c r="Z10" s="35">
        <f>[2]S11!AA16+[2]S12!AA17+[2]S11!AA18+[2]S11!AA19+[2]S12!AA19+[2]S12!AA20+[2]S15!AA16+[2]S15!AA18+[2]S15!AA19</f>
        <v>18484.699999999997</v>
      </c>
      <c r="AA10" s="35">
        <f>[2]S11!AB16+[2]S12!AB17+[2]S11!AB18+[2]S11!AB19+[2]S12!AB19+[2]S12!AB20+[2]S15!AB16+[2]S15!AB18+[2]S15!AB19</f>
        <v>19236.299999999996</v>
      </c>
      <c r="AB10" s="35">
        <f>[2]S11!AC16+[2]S12!AC17+[2]S11!AC18+[2]S11!AC19+[2]S12!AC19+[2]S12!AC20+[2]S15!AC16+[2]S15!AC18+[2]S15!AC19</f>
        <v>20383.700000000004</v>
      </c>
      <c r="AC10" s="35">
        <f>[2]S11!AD16+[2]S12!AD17+[2]S11!AD18+[2]S11!AD19+[2]S12!AD19+[2]S12!AD20+[2]S15!AD16+[2]S15!AD18+[2]S15!AD19</f>
        <v>24679.4</v>
      </c>
      <c r="AD10" s="35">
        <f>[2]S11!AE16+[2]S12!AE17+[2]S11!AE18+[2]S11!AE19+[2]S12!AE19+[2]S12!AE20+[2]S15!AE16+[2]S15!AE18+[2]S15!AE19</f>
        <v>28221.599999999999</v>
      </c>
      <c r="AE10" s="35">
        <f>[2]S11!AF16+[2]S12!AF17+[2]S11!AF18+[2]S11!AF19+[2]S12!AF19+[2]S12!AF20+[2]S15!AF16+[2]S15!AF18+[2]S15!AF19</f>
        <v>30499.699999999997</v>
      </c>
      <c r="AF10" s="35">
        <f>[2]S11!AG16+[2]S12!AG17+[2]S11!AG18+[2]S11!AG19+[2]S12!AG19+[2]S12!AG20+[2]S15!AG16+[2]S15!AG18+[2]S15!AG19</f>
        <v>34784.800000000003</v>
      </c>
      <c r="AG10" s="35">
        <f>[2]S11!AH16+[2]S12!AH17+[2]S11!AH18+[2]S11!AH19+[2]S12!AH19+[2]S12!AH20+[2]S15!AH16+[2]S15!AH18+[2]S15!AH19</f>
        <v>38350.200000000004</v>
      </c>
      <c r="AH10" s="35">
        <f>[2]S11!AI16+[2]S12!AI17+[2]S11!AI18+[2]S11!AI19+[2]S12!AI19+[2]S12!AI20+[2]S15!AI16+[2]S15!AI18+[2]S15!AI19</f>
        <v>40590.699999999997</v>
      </c>
      <c r="AI10" s="35">
        <f>[2]S11!AJ16+[2]S12!AJ17+[2]S11!AJ18+[2]S11!AJ19+[2]S12!AJ19+[2]S12!AJ20+[2]S15!AJ16+[2]S15!AJ18+[2]S15!AJ19</f>
        <v>43815</v>
      </c>
      <c r="AJ10" s="35">
        <f>[2]S11!AK16+[2]S12!AK17+[2]S11!AK18+[2]S11!AK19+[2]S12!AK19+[2]S12!AK20+[2]S15!AK16+[2]S15!AK18+[2]S15!AK19</f>
        <v>50494.7</v>
      </c>
      <c r="AK10" s="35">
        <f>[2]S11!AL16+[2]S12!AL17+[2]S11!AL18+[2]S11!AL19+[2]S12!AL19+[2]S12!AL20+[2]S15!AL16+[2]S15!AL18+[2]S15!AL19</f>
        <v>62731.799999999988</v>
      </c>
      <c r="AL10" s="35">
        <f>[2]S11!AM16+[2]S12!AM17+[2]S11!AM18+[2]S11!AM19+[2]S12!AM19+[2]S12!AM20+[2]S15!AM16+[2]S15!AM18+[2]S15!AM19</f>
        <v>71447</v>
      </c>
      <c r="AM10" s="35">
        <f>[2]S11!AN16+[2]S12!AN17+[2]S11!AN18+[2]S11!AN19+[2]S12!AN19+[2]S12!AN20+[2]S15!AN16+[2]S15!AN18+[2]S15!AN19</f>
        <v>96357.6</v>
      </c>
      <c r="AN10" s="35">
        <f>[2]S11!AO16+[2]S12!AO17+[2]S11!AO18+[2]S11!AO19+[2]S12!AO19+[2]S12!AO20+[2]S15!AO16+[2]S15!AO18+[2]S15!AO19</f>
        <v>98582.6</v>
      </c>
      <c r="AO10" s="35">
        <f>[2]S11!AP16+[2]S12!AP17+[2]S11!AP18+[2]S11!AP19+[2]S12!AP19+[2]S12!AP20+[2]S15!AP16+[2]S15!AP18+[2]S15!AP19</f>
        <v>119706.4</v>
      </c>
      <c r="AP10" s="35">
        <f>[2]S11!AQ16+[2]S12!AQ17+[2]S11!AQ18+[2]S11!AQ19+[2]S12!AQ19+[2]S12!AQ20+[2]S15!AQ16+[2]S15!AQ18+[2]S15!AQ19</f>
        <v>129100.70000000001</v>
      </c>
      <c r="AQ10" s="35">
        <f>[2]S11!AR16+[2]S12!AR17+[2]S11!AR18+[2]S11!AR19+[2]S12!AR19+[2]S12!AR20+[2]S15!AR16+[2]S15!AR18+[2]S15!AR19</f>
        <v>130987.09999999999</v>
      </c>
      <c r="AR10" s="35">
        <f>[2]S11!AS16+[2]S12!AS17+[2]S11!AS18+[2]S11!AS19+[2]S12!AS19+[2]S12!AS20+[2]S15!AS16+[2]S15!AS18+[2]S15!AS19</f>
        <v>134145.80000000002</v>
      </c>
      <c r="AS10" s="35">
        <f>[2]S11!AT16+[2]S12!AT17+[2]S11!AT18+[2]S11!AT19+[2]S12!AT19+[2]S12!AT20+[2]S15!AT16+[2]S15!AT18+[2]S15!AT19</f>
        <v>143930.69999999995</v>
      </c>
      <c r="AT10" s="35">
        <f>[2]S11!AU16+[2]S12!AU17+[2]S11!AU18+[2]S11!AU19+[2]S12!AU19+[2]S12!AU20+[2]S15!AU16+[2]S15!AU18+[2]S15!AU19</f>
        <v>151600.79999999999</v>
      </c>
      <c r="AU10" s="35">
        <f>[2]S11!AV16+[2]S12!AV17+[2]S11!AV18+[2]S11!AV19+[2]S12!AV19+[2]S12!AV20+[2]S15!AV16+[2]S15!AV18+[2]S15!AV19</f>
        <v>154359.19999999998</v>
      </c>
      <c r="AV10" s="35">
        <f>[2]S11!AW16+[2]S12!AW17+[2]S11!AW18+[2]S11!AW19+[2]S12!AW19+[2]S12!AW20+[2]S15!AW16+[2]S15!AW18+[2]S15!AW19</f>
        <v>162608.4</v>
      </c>
      <c r="AW10" s="35">
        <f>[2]S11!AX16+[2]S12!AX17+[2]S11!AX18+[2]S11!AX19+[2]S12!AX19+[2]S12!AX20+[2]S15!AX16+[2]S15!AX18+[2]S15!AX19</f>
        <v>158463.5</v>
      </c>
      <c r="AX10" s="35">
        <f>[2]S11!AY16+[2]S12!AY17+[2]S11!AY18+[2]S11!AY19+[2]S12!AY19+[2]S12!AY20+[2]S15!AY16+[2]S15!AY18+[2]S15!AY19</f>
        <v>175677</v>
      </c>
      <c r="AY10" s="35">
        <f>[2]S11!AZ16+[2]S12!AZ17+[2]S11!AZ18+[2]S11!AZ19+[2]S12!AZ19+[2]S12!AZ20+[2]S15!AZ16+[2]S15!AZ18+[2]S15!AZ19</f>
        <v>185257.40000000002</v>
      </c>
      <c r="AZ10" s="35">
        <f>[2]S11!BA16+[2]S12!BA17+[2]S11!BA18+[2]S11!BA19+[2]S12!BA19+[2]S12!BA20+[2]S15!BA16+[2]S15!BA18+[2]S15!BA19</f>
        <v>185570</v>
      </c>
      <c r="BA10" s="35">
        <f>[2]S11!BB16+[2]S12!BB17+[2]S11!BB18+[2]S11!BB19+[2]S12!BB19+[2]S12!BB20+[2]S15!BB16+[2]S15!BB18+[2]S15!BB19</f>
        <v>193293.7</v>
      </c>
      <c r="BB10" s="35">
        <f>[2]S11!BC16+[2]S12!BC17+[2]S11!BC18+[2]S11!BC19+[2]S12!BC19+[2]S12!BC20+[2]S15!BC16+[2]S15!BC18+[2]S15!BC19</f>
        <v>198378.29999999996</v>
      </c>
      <c r="BC10" s="35">
        <f>[2]S11!BD16+[2]S12!BD17+[2]S11!BD18+[2]S11!BD19+[2]S12!BD19+[2]S12!BD20+[2]S15!BD16+[2]S15!BD18+[2]S15!BD19</f>
        <v>206218.4</v>
      </c>
      <c r="BD10" s="35">
        <f>[2]S11!BE16+[2]S12!BE17+[2]S11!BE18+[2]S11!BE19+[2]S12!BE19+[2]S12!BE20+[2]S15!BE16+[2]S15!BE18+[2]S15!BE19</f>
        <v>217080.80000000002</v>
      </c>
      <c r="BE10" s="35">
        <f>[2]S11!BF16+[2]S12!BF17+[2]S11!BF18+[2]S11!BF19+[2]S12!BF19+[2]S12!BF20+[2]S15!BF16+[2]S15!BF18+[2]S15!BF19</f>
        <v>233064.69999999998</v>
      </c>
      <c r="BF10" s="35">
        <f>[2]S11!BG16+[2]S12!BG17+[2]S11!BG18+[2]S11!BG19+[2]S12!BG19+[2]S12!BG20+[2]S15!BG16+[2]S15!BG18+[2]S15!BG19</f>
        <v>241818.49999999997</v>
      </c>
      <c r="BG10" s="35">
        <f>[2]S11!BH16+[2]S12!BH17+[2]S11!BH18+[2]S11!BH19+[2]S12!BH19+[2]S12!BH20+[2]S15!BH16+[2]S15!BH18+[2]S15!BH19</f>
        <v>240890.2</v>
      </c>
      <c r="BH10" s="35">
        <f>[2]S11!BI16+[2]S12!BI17+[2]S11!BI18+[2]S11!BI19+[2]S12!BI19+[2]S12!BI20+[2]S15!BI16+[2]S15!BI18+[2]S15!BI19</f>
        <v>257964.90000000002</v>
      </c>
      <c r="BI10" s="35">
        <f>[2]S11!BJ16+[2]S12!BJ17+[2]S11!BJ18+[2]S11!BJ19+[2]S12!BJ19+[2]S12!BJ20+[2]S15!BJ16+[2]S15!BJ18+[2]S15!BJ19</f>
        <v>270446.89999999997</v>
      </c>
      <c r="BJ10" s="35">
        <f>[2]S11!BK16+[2]S12!BK17+[2]S11!BK18+[2]S11!BK19+[2]S12!BK19+[2]S12!BK20+[2]S15!BK16+[2]S15!BK18+[2]S15!BK19</f>
        <v>262203</v>
      </c>
      <c r="BK10" s="35">
        <f>[2]S11!BL16+[2]S12!BL17+[2]S11!BL18+[2]S11!BL19+[2]S12!BL19+[2]S12!BL20+[2]S15!BL16+[2]S15!BL18+[2]S15!BL19</f>
        <v>273324.79999999999</v>
      </c>
      <c r="BL10" s="35">
        <f>[2]S11!BM16+[2]S12!BM17+[2]S11!BM18+[2]S11!BM19+[2]S12!BM19+[2]S12!BM20+[2]S15!BM16+[2]S15!BM18+[2]S15!BM19</f>
        <v>278737.3</v>
      </c>
      <c r="BM10" s="35">
        <f>[2]S11!BN16+[2]S12!BN17+[2]S11!BN18+[2]S11!BN19+[2]S12!BN19+[2]S12!BN20+[2]S15!BN16+[2]S15!BN18+[2]S15!BN19</f>
        <v>261794.5</v>
      </c>
      <c r="BN10" s="35">
        <f>[2]S11!BO16+[2]S12!BO17+[2]S11!BO18+[2]S11!BO19+[2]S12!BO19+[2]S12!BO20+[2]S15!BO16+[2]S15!BO18+[2]S15!BO19</f>
        <v>271740.53000000003</v>
      </c>
      <c r="BO10" s="35">
        <f>[2]S11!BP16+[2]S12!BP17+[2]S11!BP18+[2]S11!BP19+[2]S12!BP19+[2]S12!BP20+[2]S15!BP16+[2]S15!BP18+[2]S15!BP19</f>
        <v>276922.76999999996</v>
      </c>
      <c r="BP10" s="35">
        <f>[2]S11!BQ16+[2]S12!BQ17+[2]S11!BQ18+[2]S11!BQ19+[2]S12!BQ19+[2]S12!BQ20+[2]S15!BQ16+[2]S15!BQ18+[2]S15!BQ19</f>
        <v>310674.55</v>
      </c>
      <c r="BQ10" s="35">
        <f>[2]S11!BR16+[2]S12!BR17+[2]S11!BR18+[2]S11!BR19+[2]S12!BR19+[2]S12!BR20+[2]S15!BR16+[2]S15!BR18+[2]S15!BR19</f>
        <v>314629.28000000003</v>
      </c>
      <c r="BR10" s="35">
        <f>[2]S11!BS16+[2]S12!BS17+[2]S11!BS18+[2]S11!BS19+[2]S12!BS19+[2]S12!BS20+[2]S15!BS16+[2]S15!BS18+[2]S15!BS19</f>
        <v>324261.07</v>
      </c>
      <c r="BS10" s="35">
        <f>[2]S11!BT16+[2]S12!BT17+[2]S11!BT18+[2]S11!BT19+[2]S12!BT19+[2]S12!BT20+[2]S15!BT16+[2]S15!BT18+[2]S15!BT19</f>
        <v>322989.09000000003</v>
      </c>
      <c r="BT10" s="35">
        <f>[2]S11!BU16+[2]S12!BU17+[2]S11!BU18+[2]S11!BU19+[2]S12!BU19+[2]S12!BU20+[2]S15!BU16+[2]S15!BU18+[2]S15!BU19</f>
        <v>350629.95</v>
      </c>
      <c r="BU10" s="35">
        <f>[2]S11!BV16+[2]S12!BV17+[2]S11!BV18+[2]S11!BV19+[2]S12!BV19+[2]S12!BV20+[2]S15!BV16+[2]S15!BV18+[2]S15!BV19</f>
        <v>298008.80000000005</v>
      </c>
      <c r="BV10" s="35">
        <f>[2]S11!BW16+[2]S12!BW17+[2]S11!BW18+[2]S11!BW19+[2]S12!BW19+[2]S12!BW20+[2]S15!BW16+[2]S15!BW18+[2]S15!BW19</f>
        <v>381382.1</v>
      </c>
      <c r="BW10" s="35">
        <f>[2]S11!BX16+[2]S12!BX17+[2]S11!BX18+[2]S11!BX19+[2]S12!BX19+[2]S12!BX20+[2]S15!BX16+[2]S15!BX18+[2]S15!BX19</f>
        <v>404942.89999999997</v>
      </c>
    </row>
    <row r="11" spans="1:76" x14ac:dyDescent="0.35">
      <c r="A11" s="34" t="s">
        <v>391</v>
      </c>
      <c r="B11" s="35">
        <f>[2]S13!C22+[2]S13!C24+[2]S13!C25+[2]S2!C19+[2]S2!C17</f>
        <v>122.49999999999997</v>
      </c>
      <c r="C11" s="35">
        <f>[2]S13!D22+[2]S13!D24+[2]S13!D25+[2]S2!D19+[2]S2!D17</f>
        <v>224.70000000000005</v>
      </c>
      <c r="D11" s="35">
        <f>[2]S13!E22+[2]S13!E24+[2]S13!E25+[2]S2!E19+[2]S2!E17</f>
        <v>430.99999999999989</v>
      </c>
      <c r="E11" s="35">
        <f>[2]S13!F22+[2]S13!F24+[2]S13!F25+[2]S2!F19+[2]S2!F17</f>
        <v>513</v>
      </c>
      <c r="F11" s="35">
        <f>[2]S13!G22+[2]S13!G24+[2]S13!G25+[2]S2!G19+[2]S2!G17</f>
        <v>662.89999999999986</v>
      </c>
      <c r="G11" s="35">
        <f>[2]S13!H22+[2]S13!H24+[2]S13!H25+[2]S2!H19+[2]S2!H17</f>
        <v>801.40000000000009</v>
      </c>
      <c r="H11" s="35">
        <f>[2]S13!I22+[2]S13!I24+[2]S13!I25+[2]S2!I19+[2]S2!I17</f>
        <v>710.9</v>
      </c>
      <c r="I11" s="35">
        <f>[2]S13!J22+[2]S13!J24+[2]S13!J25+[2]S2!J19+[2]S2!J17</f>
        <v>639.30000000000018</v>
      </c>
      <c r="J11" s="35">
        <f>[2]S13!K22+[2]S13!K24+[2]S13!K25+[2]S2!K19+[2]S2!K17</f>
        <v>897.09999999999991</v>
      </c>
      <c r="K11" s="35">
        <f>[2]S13!L22+[2]S13!L24+[2]S13!L25+[2]S2!L19+[2]S2!L17</f>
        <v>1894.8000000000002</v>
      </c>
      <c r="L11" s="35">
        <f>[2]S13!M22+[2]S13!M24+[2]S13!M25+[2]S2!M19+[2]S2!M17</f>
        <v>2453</v>
      </c>
      <c r="M11" s="35">
        <f>[2]S13!N22+[2]S13!N24+[2]S13!N25+[2]S2!N19+[2]S2!N17</f>
        <v>2587.6000000000004</v>
      </c>
      <c r="N11" s="35">
        <f>[2]S13!O22+[2]S13!O24+[2]S13!O25+[2]S2!O19+[2]S2!O17</f>
        <v>2929.7</v>
      </c>
      <c r="O11" s="35">
        <f>[2]S13!P22+[2]S13!P24+[2]S13!P25+[2]S2!P19+[2]S2!P17</f>
        <v>2897</v>
      </c>
      <c r="P11" s="35">
        <f>[2]S13!Q22+[2]S13!Q24+[2]S13!Q25+[2]S2!Q19+[2]S2!Q17</f>
        <v>3549.2</v>
      </c>
      <c r="Q11" s="35">
        <f>[2]S13!R22+[2]S13!R24+[2]S13!R25+[2]S2!R19+[2]S2!R17</f>
        <v>4512.2</v>
      </c>
      <c r="R11" s="35">
        <f>[2]S13!S22+[2]S13!S24+[2]S13!S25+[2]S2!S19+[2]S2!S17</f>
        <v>4828.1000000000004</v>
      </c>
      <c r="S11" s="35">
        <f>[2]S13!T22+[2]S13!T24+[2]S13!T25+[2]S2!T19+[2]S2!T17</f>
        <v>4883.2</v>
      </c>
      <c r="T11" s="35">
        <f>[2]S13!U22+[2]S13!U24+[2]S13!U25+[2]S2!U19+[2]S2!U17</f>
        <v>4706.8</v>
      </c>
      <c r="U11" s="35">
        <f>[2]S13!V22+[2]S13!V24+[2]S13!V25+[2]S2!V19+[2]S2!V17</f>
        <v>4428.9999999999991</v>
      </c>
      <c r="V11" s="35">
        <f>[2]S13!W22+[2]S13!W24+[2]S13!W25+[2]S2!W19+[2]S2!W17</f>
        <v>5883.6</v>
      </c>
      <c r="W11" s="35">
        <f>[2]S13!X22+[2]S13!X24+[2]S13!X25+[2]S2!X19+[2]S2!X17</f>
        <v>6615.1</v>
      </c>
      <c r="X11" s="35">
        <f>[2]S13!Y22+[2]S13!Y24+[2]S13!Y25+[2]S2!Y19+[2]S2!Y17</f>
        <v>6808.5</v>
      </c>
      <c r="Y11" s="35">
        <f>[2]S13!Z22+[2]S13!Z24+[2]S13!Z25+[2]S2!Z19+[2]S2!Z17</f>
        <v>8295.6000000000022</v>
      </c>
      <c r="Z11" s="35">
        <f>[2]S13!AA22+[2]S13!AA24+[2]S13!AA25+[2]S2!AA19+[2]S2!AA17</f>
        <v>8244.9000000000015</v>
      </c>
      <c r="AA11" s="35">
        <f>[2]S13!AB22+[2]S13!AB24+[2]S13!AB25+[2]S2!AB19+[2]S2!AB17</f>
        <v>9891.2000000000007</v>
      </c>
      <c r="AB11" s="35">
        <f>[2]S13!AC22+[2]S13!AC24+[2]S13!AC25+[2]S2!AC19+[2]S2!AC17</f>
        <v>5060.2</v>
      </c>
      <c r="AC11" s="35">
        <f>[2]S13!AD22+[2]S13!AD24+[2]S13!AD25+[2]S2!AD19+[2]S2!AD17</f>
        <v>8906.0000000000018</v>
      </c>
      <c r="AD11" s="35">
        <f>[2]S13!AE22+[2]S13!AE24+[2]S13!AE25+[2]S2!AE19+[2]S2!AE17</f>
        <v>9557.1</v>
      </c>
      <c r="AE11" s="35">
        <f>[2]S13!AF22+[2]S13!AF24+[2]S13!AF25+[2]S2!AF19+[2]S2!AF17</f>
        <v>8125.7999999999993</v>
      </c>
      <c r="AF11" s="35">
        <f>[2]S13!AG22+[2]S13!AG24+[2]S13!AG25+[2]S2!AG19+[2]S2!AG17</f>
        <v>14950.9</v>
      </c>
      <c r="AG11" s="35">
        <f>[2]S13!AH22+[2]S13!AH24+[2]S13!AH25+[2]S2!AH19+[2]S2!AH17</f>
        <v>17416.899999999998</v>
      </c>
      <c r="AH11" s="35">
        <f>[2]S13!AI22+[2]S13!AI24+[2]S13!AI25+[2]S2!AI19+[2]S2!AI17</f>
        <v>10401.200000000001</v>
      </c>
      <c r="AI11" s="35">
        <f>[2]S13!AJ22+[2]S13!AJ24+[2]S13!AJ25+[2]S2!AJ19+[2]S2!AJ17</f>
        <v>10239.599999999999</v>
      </c>
      <c r="AJ11" s="35">
        <f>[2]S13!AK22+[2]S13!AK24+[2]S13!AK25+[2]S2!AK19+[2]S2!AK17</f>
        <v>11454.3</v>
      </c>
      <c r="AK11" s="35">
        <f>[2]S13!AL22+[2]S13!AL24+[2]S13!AL25+[2]S2!AL19+[2]S2!AL17</f>
        <v>10719.000000000002</v>
      </c>
      <c r="AL11" s="35">
        <f>[2]S13!AM22+[2]S13!AM24+[2]S13!AM25+[2]S2!AM19+[2]S2!AM17</f>
        <v>11521.7</v>
      </c>
      <c r="AM11" s="35">
        <f>[2]S13!AN22+[2]S13!AN24+[2]S13!AN25+[2]S2!AN19+[2]S2!AN17</f>
        <v>10052.999999999998</v>
      </c>
      <c r="AN11" s="35">
        <f>[2]S13!AO22+[2]S13!AO24+[2]S13!AO25+[2]S2!AO19+[2]S2!AO17</f>
        <v>19625.899999999994</v>
      </c>
      <c r="AO11" s="35">
        <f>[2]S13!AP22+[2]S13!AP24+[2]S13!AP25+[2]S2!AP19+[2]S2!AP17</f>
        <v>18404.600000000002</v>
      </c>
      <c r="AP11" s="35">
        <f>[2]S13!AQ22+[2]S13!AQ24+[2]S13!AQ25+[2]S2!AQ19+[2]S2!AQ17</f>
        <v>28832.100000000002</v>
      </c>
      <c r="AQ11" s="35">
        <f>[2]S13!AR22+[2]S13!AR24+[2]S13!AR25+[2]S2!AR19+[2]S2!AR17</f>
        <v>26825.1</v>
      </c>
      <c r="AR11" s="35">
        <f>[2]S13!AS22+[2]S13!AS24+[2]S13!AS25+[2]S2!AS19+[2]S2!AS17</f>
        <v>21578.7</v>
      </c>
      <c r="AS11" s="35">
        <f>[2]S13!AT22+[2]S13!AT24+[2]S13!AT25+[2]S2!AT19+[2]S2!AT17</f>
        <v>1546.3000000000006</v>
      </c>
      <c r="AT11" s="35">
        <f>[2]S13!AU22+[2]S13!AU24+[2]S13!AU25+[2]S2!AU19+[2]S2!AU17</f>
        <v>-22654.7</v>
      </c>
      <c r="AU11" s="35">
        <f>[2]S13!AV22+[2]S13!AV24+[2]S13!AV25+[2]S2!AV19+[2]S2!AV17</f>
        <v>-7577.2000000000044</v>
      </c>
      <c r="AV11" s="35">
        <f>[2]S13!AW22+[2]S13!AW24+[2]S13!AW25+[2]S2!AW19+[2]S2!AW17</f>
        <v>-9441.2000000000007</v>
      </c>
      <c r="AW11" s="35">
        <f>[2]S13!AX22+[2]S13!AX24+[2]S13!AX25+[2]S2!AX19+[2]S2!AX17</f>
        <v>3985.0999999999985</v>
      </c>
      <c r="AX11" s="35">
        <f>[2]S13!AY22+[2]S13!AY24+[2]S13!AY25+[2]S2!AY19+[2]S2!AY17</f>
        <v>928.70000000000073</v>
      </c>
      <c r="AY11" s="35">
        <f>[2]S13!AZ22+[2]S13!AZ24+[2]S13!AZ25+[2]S2!AZ19+[2]S2!AZ17</f>
        <v>20062.8</v>
      </c>
      <c r="AZ11" s="35">
        <f>[2]S13!BA22+[2]S13!BA24+[2]S13!BA25+[2]S2!BA19+[2]S2!BA17</f>
        <v>34072.199999999997</v>
      </c>
      <c r="BA11" s="35">
        <f>[2]S13!BB22+[2]S13!BB24+[2]S13!BB25+[2]S2!BB19+[2]S2!BB17</f>
        <v>38903.699999999997</v>
      </c>
      <c r="BB11" s="35">
        <f>[2]S13!BC22+[2]S13!BC24+[2]S13!BC25+[2]S2!BC19+[2]S2!BC17</f>
        <v>41141.1</v>
      </c>
      <c r="BC11" s="35">
        <f>[2]S13!BD22+[2]S13!BD24+[2]S13!BD25+[2]S2!BD19+[2]S2!BD17</f>
        <v>13263.399999999994</v>
      </c>
      <c r="BD11" s="35">
        <f>[2]S13!BE22+[2]S13!BE24+[2]S13!BE25+[2]S2!BE19+[2]S2!BE17</f>
        <v>8281.9000000000015</v>
      </c>
      <c r="BE11" s="35">
        <f>[2]S13!BF22+[2]S13!BF24+[2]S13!BF25+[2]S2!BF19+[2]S2!BF17</f>
        <v>8324.2999999999956</v>
      </c>
      <c r="BF11" s="35">
        <f>[2]S13!BG22+[2]S13!BG24+[2]S13!BG25+[2]S2!BG19+[2]S2!BG17</f>
        <v>14411.500000000004</v>
      </c>
      <c r="BG11" s="35">
        <f>[2]S13!BH22+[2]S13!BH24+[2]S13!BH25+[2]S2!BH19+[2]S2!BH17</f>
        <v>29099.699999999997</v>
      </c>
      <c r="BH11" s="35">
        <f>[2]S13!BI22+[2]S13!BI24+[2]S13!BI25+[2]S2!BI19+[2]S2!BI17</f>
        <v>27607.699999999997</v>
      </c>
      <c r="BI11" s="35">
        <f>[2]S13!BJ22+[2]S13!BJ24+[2]S13!BJ25+[2]S2!BJ19+[2]S2!BJ17</f>
        <v>16200</v>
      </c>
      <c r="BJ11" s="35">
        <f>[2]S13!BK22+[2]S13!BK24+[2]S13!BK25+[2]S2!BK19+[2]S2!BK17</f>
        <v>-53134.8</v>
      </c>
      <c r="BK11" s="35">
        <f>[2]S13!BL22+[2]S13!BL24+[2]S13!BL25+[2]S2!BL19+[2]S2!BL17</f>
        <v>-51563.500000000007</v>
      </c>
      <c r="BL11" s="35">
        <f>[2]S13!BM22+[2]S13!BM24+[2]S13!BM25+[2]S2!BM19+[2]S2!BM17</f>
        <v>-21692.300000000003</v>
      </c>
      <c r="BM11" s="35">
        <f>[2]S13!BN22+[2]S13!BN24+[2]S13!BN25+[2]S2!BN19+[2]S2!BN17</f>
        <v>-11992.999999999993</v>
      </c>
      <c r="BN11" s="35">
        <f>[2]S13!BO22+[2]S13!BO24+[2]S13!BO25+[2]S2!BO19+[2]S2!BO17</f>
        <v>840</v>
      </c>
      <c r="BO11" s="35">
        <f>[2]S13!BP22+[2]S13!BP24+[2]S13!BP25+[2]S2!BP19+[2]S2!BP17</f>
        <v>-316.59999999999854</v>
      </c>
      <c r="BP11" s="35">
        <f>[2]S13!BQ22+[2]S13!BQ24+[2]S13!BQ25+[2]S2!BQ19+[2]S2!BQ17</f>
        <v>-2508.3700000000026</v>
      </c>
      <c r="BQ11" s="35">
        <f>[2]S13!BR22+[2]S13!BR24+[2]S13!BR25+[2]S2!BR19+[2]S2!BR17</f>
        <v>-3328</v>
      </c>
      <c r="BR11" s="35">
        <f>[2]S13!BS22+[2]S13!BS24+[2]S13!BS25+[2]S2!BS19+[2]S2!BS17</f>
        <v>11006</v>
      </c>
      <c r="BS11" s="35">
        <f>[2]S13!BT22+[2]S13!BT24+[2]S13!BT25+[2]S2!BT19+[2]S2!BT17</f>
        <v>28467</v>
      </c>
      <c r="BT11" s="35">
        <f>[2]S13!BU22+[2]S13!BU24+[2]S13!BU25+[2]S2!BU19+[2]S2!BU17</f>
        <v>17289</v>
      </c>
      <c r="BU11" s="35">
        <f>[2]S13!BV22+[2]S13!BV24+[2]S13!BV25+[2]S2!BV19+[2]S2!BV17</f>
        <v>-119239.20000000001</v>
      </c>
      <c r="BV11" s="35">
        <f>[2]S13!BW22+[2]S13!BW24+[2]S13!BW25+[2]S2!BW19+[2]S2!BW17</f>
        <v>-75835.299999999988</v>
      </c>
      <c r="BW11" s="35">
        <f>[2]S13!BX22+[2]S13!BX24+[2]S13!BX25+[2]S2!BX19+[2]S2!BX17</f>
        <v>-31490.899999999994</v>
      </c>
    </row>
    <row r="12" spans="1:76" x14ac:dyDescent="0.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row>
    <row r="13" spans="1:76" x14ac:dyDescent="0.35">
      <c r="A13" s="34" t="s">
        <v>392</v>
      </c>
      <c r="B13" s="35"/>
      <c r="C13" s="35"/>
      <c r="D13" s="35"/>
      <c r="E13" s="35"/>
      <c r="F13" s="35"/>
      <c r="G13" s="35"/>
      <c r="H13" s="35"/>
      <c r="I13" s="35"/>
      <c r="J13" s="35"/>
      <c r="K13" s="35"/>
      <c r="L13" s="35">
        <f t="shared" ref="L13:BT13" si="0">SUM(L2:L11)</f>
        <v>41964.900000000009</v>
      </c>
      <c r="M13" s="35">
        <f t="shared" si="0"/>
        <v>46538</v>
      </c>
      <c r="N13" s="35">
        <f t="shared" si="0"/>
        <v>50398.8</v>
      </c>
      <c r="O13" s="35">
        <f t="shared" si="0"/>
        <v>56656.2</v>
      </c>
      <c r="P13" s="35">
        <f t="shared" si="0"/>
        <v>63618.099999999991</v>
      </c>
      <c r="Q13" s="35">
        <f t="shared" si="0"/>
        <v>70527.5</v>
      </c>
      <c r="R13" s="35">
        <f t="shared" si="0"/>
        <v>76147.8</v>
      </c>
      <c r="S13" s="35">
        <f t="shared" si="0"/>
        <v>82473.400000000009</v>
      </c>
      <c r="T13" s="35">
        <f t="shared" si="0"/>
        <v>89210.900000000009</v>
      </c>
      <c r="U13" s="35">
        <f t="shared" si="0"/>
        <v>97080.400000000023</v>
      </c>
      <c r="V13" s="35">
        <f t="shared" si="0"/>
        <v>111450.6</v>
      </c>
      <c r="W13" s="35">
        <f t="shared" si="0"/>
        <v>124733.29999999999</v>
      </c>
      <c r="X13" s="35">
        <f t="shared" si="0"/>
        <v>138987.79999999999</v>
      </c>
      <c r="Y13" s="35">
        <f t="shared" si="0"/>
        <v>155403.59999999998</v>
      </c>
      <c r="Z13" s="35">
        <f t="shared" si="0"/>
        <v>177620.99999999997</v>
      </c>
      <c r="AA13" s="35">
        <f t="shared" si="0"/>
        <v>207718.8</v>
      </c>
      <c r="AB13" s="35">
        <f t="shared" si="0"/>
        <v>233539.1</v>
      </c>
      <c r="AC13" s="35">
        <f t="shared" si="0"/>
        <v>270130.2</v>
      </c>
      <c r="AD13" s="35">
        <f t="shared" si="0"/>
        <v>304113.59999999998</v>
      </c>
      <c r="AE13" s="35">
        <f t="shared" si="0"/>
        <v>345556.9</v>
      </c>
      <c r="AF13" s="35">
        <f t="shared" si="0"/>
        <v>394911.50000000006</v>
      </c>
      <c r="AG13" s="35">
        <f t="shared" si="0"/>
        <v>449751.60000000003</v>
      </c>
      <c r="AH13" s="35">
        <f t="shared" si="0"/>
        <v>506628.70000000007</v>
      </c>
      <c r="AI13" s="35">
        <f t="shared" si="0"/>
        <v>579310.4</v>
      </c>
      <c r="AJ13" s="35">
        <f t="shared" si="0"/>
        <v>638898.39999999991</v>
      </c>
      <c r="AK13" s="35">
        <f t="shared" si="0"/>
        <v>694301.7</v>
      </c>
      <c r="AL13" s="35">
        <f t="shared" si="0"/>
        <v>747234.2</v>
      </c>
      <c r="AM13" s="35">
        <f t="shared" si="0"/>
        <v>807475.79999999993</v>
      </c>
      <c r="AN13" s="35">
        <f t="shared" si="0"/>
        <v>850663.8</v>
      </c>
      <c r="AO13" s="35">
        <f t="shared" si="0"/>
        <v>917632.70000000019</v>
      </c>
      <c r="AP13" s="35">
        <f t="shared" si="0"/>
        <v>988765.00000000012</v>
      </c>
      <c r="AQ13" s="35">
        <f t="shared" si="0"/>
        <v>1044745.6999999998</v>
      </c>
      <c r="AR13" s="35">
        <f t="shared" si="0"/>
        <v>1079024.7999999998</v>
      </c>
      <c r="AS13" s="35">
        <f t="shared" si="0"/>
        <v>1120056.8</v>
      </c>
      <c r="AT13" s="35">
        <f t="shared" si="0"/>
        <v>1131909.5</v>
      </c>
      <c r="AU13" s="35">
        <f t="shared" si="0"/>
        <v>1167210.9000000001</v>
      </c>
      <c r="AV13" s="35">
        <f t="shared" si="0"/>
        <v>1206604.6000000001</v>
      </c>
      <c r="AW13" s="35">
        <f t="shared" si="0"/>
        <v>1246398.7</v>
      </c>
      <c r="AX13" s="35">
        <f t="shared" si="0"/>
        <v>1290426.5</v>
      </c>
      <c r="AY13" s="35">
        <f t="shared" si="0"/>
        <v>1351269.3</v>
      </c>
      <c r="AZ13" s="35">
        <f t="shared" si="0"/>
        <v>1408181.0999999999</v>
      </c>
      <c r="BA13" s="35">
        <f t="shared" si="0"/>
        <v>1479157.8</v>
      </c>
      <c r="BB13" s="35">
        <f t="shared" si="0"/>
        <v>1542264.8000000003</v>
      </c>
      <c r="BC13" s="35">
        <f t="shared" si="0"/>
        <v>1580983.1</v>
      </c>
      <c r="BD13" s="35">
        <f t="shared" si="0"/>
        <v>1627871.8</v>
      </c>
      <c r="BE13" s="35">
        <f t="shared" si="0"/>
        <v>1701852.4000000001</v>
      </c>
      <c r="BF13" s="35">
        <f t="shared" si="0"/>
        <v>1767111.4999999998</v>
      </c>
      <c r="BG13" s="35">
        <f t="shared" si="0"/>
        <v>1853242.5999999999</v>
      </c>
      <c r="BH13" s="35">
        <f t="shared" si="0"/>
        <v>1945736.7</v>
      </c>
      <c r="BI13" s="35">
        <f t="shared" si="0"/>
        <v>2001969.5</v>
      </c>
      <c r="BJ13" s="35">
        <f t="shared" si="0"/>
        <v>1944261.2</v>
      </c>
      <c r="BK13" s="35">
        <f t="shared" si="0"/>
        <v>2004930.5</v>
      </c>
      <c r="BL13" s="35">
        <f t="shared" si="0"/>
        <v>2074164.5</v>
      </c>
      <c r="BM13" s="35">
        <f t="shared" si="0"/>
        <v>2091661.5</v>
      </c>
      <c r="BN13" s="35">
        <f t="shared" si="0"/>
        <v>2118329.5</v>
      </c>
      <c r="BO13" s="35">
        <f t="shared" si="0"/>
        <v>2147942.04</v>
      </c>
      <c r="BP13" s="35">
        <f t="shared" si="0"/>
        <v>2199991.84</v>
      </c>
      <c r="BQ13" s="35">
        <f t="shared" si="0"/>
        <v>2234136</v>
      </c>
      <c r="BR13" s="35">
        <f t="shared" si="0"/>
        <v>2305407.0299999998</v>
      </c>
      <c r="BS13" s="35">
        <f t="shared" si="0"/>
        <v>2371044.58</v>
      </c>
      <c r="BT13" s="35">
        <f t="shared" si="0"/>
        <v>2443853.0100000002</v>
      </c>
      <c r="BU13" s="35">
        <f>SUM(BU2:BU11)</f>
        <v>2294305.3999999994</v>
      </c>
      <c r="BV13" s="35">
        <f>SUM(BV2:BV11)</f>
        <v>2517169.2000000002</v>
      </c>
      <c r="BW13" s="35">
        <f>SUM(BW2:BW11)</f>
        <v>2686299.3900299999</v>
      </c>
    </row>
    <row r="14" spans="1:76" x14ac:dyDescent="0.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row>
    <row r="15" spans="1:76" x14ac:dyDescent="0.35">
      <c r="A15" s="34" t="s">
        <v>382</v>
      </c>
      <c r="B15" s="35"/>
      <c r="C15" s="35"/>
      <c r="D15" s="35"/>
      <c r="E15" s="35"/>
      <c r="F15" s="35"/>
      <c r="G15" s="35"/>
      <c r="H15" s="35"/>
      <c r="I15" s="35"/>
      <c r="J15" s="35"/>
      <c r="K15" s="35"/>
      <c r="L15" s="36">
        <f t="shared" ref="L15:BW18" si="1">L2/L$13</f>
        <v>0.3413138122573865</v>
      </c>
      <c r="M15" s="36">
        <f t="shared" si="1"/>
        <v>0.33600928273668829</v>
      </c>
      <c r="N15" s="36">
        <f t="shared" si="1"/>
        <v>0.34161527655420365</v>
      </c>
      <c r="O15" s="36">
        <f t="shared" si="1"/>
        <v>0.34174724037263354</v>
      </c>
      <c r="P15" s="36">
        <f t="shared" si="1"/>
        <v>0.34546143314559852</v>
      </c>
      <c r="Q15" s="36">
        <f t="shared" si="1"/>
        <v>0.34596434015100491</v>
      </c>
      <c r="R15" s="36">
        <f t="shared" si="1"/>
        <v>0.34365142525457071</v>
      </c>
      <c r="S15" s="36">
        <f t="shared" si="1"/>
        <v>0.34209939204640522</v>
      </c>
      <c r="T15" s="36">
        <f t="shared" si="1"/>
        <v>0.33886554221513288</v>
      </c>
      <c r="U15" s="36">
        <f t="shared" si="1"/>
        <v>0.34921776177271618</v>
      </c>
      <c r="V15" s="36">
        <f t="shared" si="1"/>
        <v>0.34669710167554052</v>
      </c>
      <c r="W15" s="36">
        <f t="shared" si="1"/>
        <v>0.35378122762726555</v>
      </c>
      <c r="X15" s="36">
        <f t="shared" si="1"/>
        <v>0.35827245269009228</v>
      </c>
      <c r="Y15" s="36">
        <f t="shared" si="1"/>
        <v>0.35641516670141493</v>
      </c>
      <c r="Z15" s="36">
        <f t="shared" si="1"/>
        <v>0.3590757849578598</v>
      </c>
      <c r="AA15" s="36">
        <f t="shared" si="1"/>
        <v>0.36690853211168178</v>
      </c>
      <c r="AB15" s="36">
        <f t="shared" si="1"/>
        <v>0.37736250589301745</v>
      </c>
      <c r="AC15" s="36">
        <f t="shared" si="1"/>
        <v>0.37432763904221</v>
      </c>
      <c r="AD15" s="36">
        <f t="shared" si="1"/>
        <v>0.37418583055805466</v>
      </c>
      <c r="AE15" s="36">
        <f t="shared" si="1"/>
        <v>0.37223247459390912</v>
      </c>
      <c r="AF15" s="36">
        <f t="shared" si="1"/>
        <v>0.36097201524898609</v>
      </c>
      <c r="AG15" s="36">
        <f t="shared" si="1"/>
        <v>0.3628180533432232</v>
      </c>
      <c r="AH15" s="36">
        <f t="shared" si="1"/>
        <v>0.36811218945946012</v>
      </c>
      <c r="AI15" s="36">
        <f t="shared" si="1"/>
        <v>0.36416453079385419</v>
      </c>
      <c r="AJ15" s="36">
        <f t="shared" si="1"/>
        <v>0.35734351502523726</v>
      </c>
      <c r="AK15" s="36">
        <f t="shared" si="1"/>
        <v>0.34693822584619916</v>
      </c>
      <c r="AL15" s="36">
        <f t="shared" si="1"/>
        <v>0.33906866147186521</v>
      </c>
      <c r="AM15" s="36">
        <f t="shared" si="1"/>
        <v>0.32870966535467688</v>
      </c>
      <c r="AN15" s="36">
        <f t="shared" si="1"/>
        <v>0.32176824733813753</v>
      </c>
      <c r="AO15" s="36">
        <f t="shared" si="1"/>
        <v>0.31405517697876284</v>
      </c>
      <c r="AP15" s="36">
        <f t="shared" si="1"/>
        <v>0.30725005436074293</v>
      </c>
      <c r="AQ15" s="36">
        <f t="shared" si="1"/>
        <v>0.31152384738219074</v>
      </c>
      <c r="AR15" s="36">
        <f t="shared" si="1"/>
        <v>0.31699317754327805</v>
      </c>
      <c r="AS15" s="36">
        <f t="shared" si="1"/>
        <v>0.31377042664264881</v>
      </c>
      <c r="AT15" s="36">
        <f t="shared" si="1"/>
        <v>0.31418183167470548</v>
      </c>
      <c r="AU15" s="36">
        <f t="shared" si="1"/>
        <v>0.31088246348624743</v>
      </c>
      <c r="AV15" s="36">
        <f t="shared" si="1"/>
        <v>0.31198720773980143</v>
      </c>
      <c r="AW15" s="36">
        <f t="shared" si="1"/>
        <v>0.30979741875533084</v>
      </c>
      <c r="AX15" s="36">
        <f t="shared" si="1"/>
        <v>0.31053988739381905</v>
      </c>
      <c r="AY15" s="36">
        <f t="shared" si="1"/>
        <v>0.32238244441726011</v>
      </c>
      <c r="AZ15" s="36">
        <f t="shared" si="1"/>
        <v>0.32417144357355748</v>
      </c>
      <c r="BA15" s="36">
        <f t="shared" si="1"/>
        <v>0.32827633400574296</v>
      </c>
      <c r="BB15" s="36">
        <f t="shared" si="1"/>
        <v>0.33009778865471084</v>
      </c>
      <c r="BC15" s="36">
        <f t="shared" si="1"/>
        <v>0.33516278573755787</v>
      </c>
      <c r="BD15" s="36">
        <f t="shared" si="1"/>
        <v>0.33334480024778368</v>
      </c>
      <c r="BE15" s="36">
        <f t="shared" si="1"/>
        <v>0.33058718840717322</v>
      </c>
      <c r="BF15" s="36">
        <f t="shared" si="1"/>
        <v>0.32982038767785732</v>
      </c>
      <c r="BG15" s="36">
        <f t="shared" si="1"/>
        <v>0.32759769282229972</v>
      </c>
      <c r="BH15" s="36">
        <f t="shared" si="1"/>
        <v>0.32522941053637938</v>
      </c>
      <c r="BI15" s="36">
        <f t="shared" si="1"/>
        <v>0.32695862749157772</v>
      </c>
      <c r="BJ15" s="36">
        <f t="shared" si="1"/>
        <v>0.33674667786406476</v>
      </c>
      <c r="BK15" s="36">
        <f t="shared" si="1"/>
        <v>0.33656787604358351</v>
      </c>
      <c r="BL15" s="36">
        <f t="shared" si="1"/>
        <v>0.33346482402914523</v>
      </c>
      <c r="BM15" s="36">
        <f t="shared" si="1"/>
        <v>0.33640706204134851</v>
      </c>
      <c r="BN15" s="36">
        <f t="shared" si="1"/>
        <v>0.33497479971836297</v>
      </c>
      <c r="BO15" s="36">
        <f t="shared" si="1"/>
        <v>0.33325107319934943</v>
      </c>
      <c r="BP15" s="36">
        <f t="shared" si="1"/>
        <v>0.33031087515306423</v>
      </c>
      <c r="BQ15" s="36">
        <f t="shared" si="1"/>
        <v>0.33199956045648071</v>
      </c>
      <c r="BR15" s="36">
        <f t="shared" si="1"/>
        <v>0.33224464922361241</v>
      </c>
      <c r="BS15" s="36">
        <f t="shared" si="1"/>
        <v>0.33801957026046298</v>
      </c>
      <c r="BT15" s="36">
        <f t="shared" si="1"/>
        <v>0.34009248371283995</v>
      </c>
      <c r="BU15" s="36">
        <f t="shared" si="1"/>
        <v>0.34719070094155741</v>
      </c>
      <c r="BV15" s="36">
        <f t="shared" si="1"/>
        <v>0.34116510721647159</v>
      </c>
      <c r="BW15" s="36">
        <f t="shared" si="1"/>
        <v>0.34721760480673136</v>
      </c>
    </row>
    <row r="16" spans="1:76" x14ac:dyDescent="0.35">
      <c r="A16" s="34" t="s">
        <v>383</v>
      </c>
      <c r="B16" s="35"/>
      <c r="C16" s="35"/>
      <c r="D16" s="35"/>
      <c r="E16" s="35"/>
      <c r="F16" s="35"/>
      <c r="G16" s="35"/>
      <c r="H16" s="35"/>
      <c r="I16" s="35"/>
      <c r="J16" s="35"/>
      <c r="K16" s="35"/>
      <c r="L16" s="36">
        <f t="shared" si="1"/>
        <v>0.19961205674265872</v>
      </c>
      <c r="M16" s="36">
        <f t="shared" si="1"/>
        <v>0.20177704241694958</v>
      </c>
      <c r="N16" s="36">
        <f t="shared" si="1"/>
        <v>0.18827630816606744</v>
      </c>
      <c r="O16" s="36">
        <f t="shared" si="1"/>
        <v>0.19172835453136636</v>
      </c>
      <c r="P16" s="36">
        <f t="shared" si="1"/>
        <v>0.17826058936057509</v>
      </c>
      <c r="Q16" s="36">
        <f t="shared" si="1"/>
        <v>0.16767076672220058</v>
      </c>
      <c r="R16" s="36">
        <f t="shared" si="1"/>
        <v>0.16374209103874307</v>
      </c>
      <c r="S16" s="36">
        <f t="shared" si="1"/>
        <v>0.16174063394985536</v>
      </c>
      <c r="T16" s="36">
        <f t="shared" si="1"/>
        <v>0.16073484293959595</v>
      </c>
      <c r="U16" s="36">
        <f t="shared" si="1"/>
        <v>0.15396928731237197</v>
      </c>
      <c r="V16" s="36">
        <f t="shared" si="1"/>
        <v>0.14167532521134923</v>
      </c>
      <c r="W16" s="36">
        <f t="shared" si="1"/>
        <v>0.13764327569301865</v>
      </c>
      <c r="X16" s="36">
        <f t="shared" si="1"/>
        <v>0.13062153656651879</v>
      </c>
      <c r="Y16" s="36">
        <f t="shared" si="1"/>
        <v>0.13243579942806991</v>
      </c>
      <c r="Z16" s="36">
        <f t="shared" si="1"/>
        <v>0.12612472624295551</v>
      </c>
      <c r="AA16" s="36">
        <f t="shared" si="1"/>
        <v>0.11645696008257317</v>
      </c>
      <c r="AB16" s="36">
        <f t="shared" si="1"/>
        <v>0.10952298779947341</v>
      </c>
      <c r="AC16" s="36">
        <f t="shared" si="1"/>
        <v>0.10160692880692349</v>
      </c>
      <c r="AD16" s="36">
        <f t="shared" si="1"/>
        <v>9.7692770070131704E-2</v>
      </c>
      <c r="AE16" s="36">
        <f t="shared" si="1"/>
        <v>9.9150385942228345E-2</v>
      </c>
      <c r="AF16" s="36">
        <f t="shared" si="1"/>
        <v>9.4484460442402898E-2</v>
      </c>
      <c r="AG16" s="36">
        <f t="shared" si="1"/>
        <v>9.1640585603252986E-2</v>
      </c>
      <c r="AH16" s="36">
        <f t="shared" si="1"/>
        <v>8.4823461442275164E-2</v>
      </c>
      <c r="AI16" s="36">
        <f t="shared" si="1"/>
        <v>8.4714515741474691E-2</v>
      </c>
      <c r="AJ16" s="36">
        <f t="shared" si="1"/>
        <v>8.3068137281295445E-2</v>
      </c>
      <c r="AK16" s="36">
        <f t="shared" si="1"/>
        <v>7.6969133159259157E-2</v>
      </c>
      <c r="AL16" s="36">
        <f t="shared" si="1"/>
        <v>7.5336487542995226E-2</v>
      </c>
      <c r="AM16" s="36">
        <f t="shared" si="1"/>
        <v>7.2699516196027186E-2</v>
      </c>
      <c r="AN16" s="36">
        <f t="shared" si="1"/>
        <v>6.8626877034146744E-2</v>
      </c>
      <c r="AO16" s="36">
        <f t="shared" si="1"/>
        <v>6.5052498674033718E-2</v>
      </c>
      <c r="AP16" s="36">
        <f t="shared" si="1"/>
        <v>6.7987034330705479E-2</v>
      </c>
      <c r="AQ16" s="36">
        <f t="shared" si="1"/>
        <v>6.7659144230026502E-2</v>
      </c>
      <c r="AR16" s="36">
        <f t="shared" si="1"/>
        <v>6.4089073763642895E-2</v>
      </c>
      <c r="AS16" s="36">
        <f t="shared" si="1"/>
        <v>6.339990971886425E-2</v>
      </c>
      <c r="AT16" s="36">
        <f t="shared" si="1"/>
        <v>5.9614571659660061E-2</v>
      </c>
      <c r="AU16" s="36">
        <f t="shared" si="1"/>
        <v>5.9765977168307796E-2</v>
      </c>
      <c r="AV16" s="36">
        <f t="shared" si="1"/>
        <v>5.8187992984611532E-2</v>
      </c>
      <c r="AW16" s="36">
        <f t="shared" si="1"/>
        <v>5.7487222988919999E-2</v>
      </c>
      <c r="AX16" s="36">
        <f t="shared" si="1"/>
        <v>5.547080751983937E-2</v>
      </c>
      <c r="AY16" s="36">
        <f t="shared" si="1"/>
        <v>5.95491217035716E-2</v>
      </c>
      <c r="AZ16" s="36">
        <f t="shared" si="1"/>
        <v>6.01108763638427E-2</v>
      </c>
      <c r="BA16" s="36">
        <f t="shared" si="1"/>
        <v>6.0347246250535273E-2</v>
      </c>
      <c r="BB16" s="36">
        <f t="shared" si="1"/>
        <v>6.0786707963509247E-2</v>
      </c>
      <c r="BC16" s="36">
        <f t="shared" si="1"/>
        <v>6.115802249878572E-2</v>
      </c>
      <c r="BD16" s="36">
        <f t="shared" si="1"/>
        <v>5.9016932414456713E-2</v>
      </c>
      <c r="BE16" s="36">
        <f t="shared" si="1"/>
        <v>5.8129306630821796E-2</v>
      </c>
      <c r="BF16" s="36">
        <f t="shared" si="1"/>
        <v>5.5324296174859372E-2</v>
      </c>
      <c r="BG16" s="36">
        <f t="shared" si="1"/>
        <v>5.4130473797656072E-2</v>
      </c>
      <c r="BH16" s="36">
        <f t="shared" si="1"/>
        <v>5.3638809403142779E-2</v>
      </c>
      <c r="BI16" s="36">
        <f t="shared" si="1"/>
        <v>5.2169825764078817E-2</v>
      </c>
      <c r="BJ16" s="36">
        <f t="shared" si="1"/>
        <v>4.7569997282258164E-2</v>
      </c>
      <c r="BK16" s="36">
        <f t="shared" si="1"/>
        <v>4.679129775321389E-2</v>
      </c>
      <c r="BL16" s="36">
        <f t="shared" si="1"/>
        <v>4.5559645823655744E-2</v>
      </c>
      <c r="BM16" s="36">
        <f t="shared" si="1"/>
        <v>4.4926820137962092E-2</v>
      </c>
      <c r="BN16" s="36">
        <f t="shared" si="1"/>
        <v>4.2086242957009287E-2</v>
      </c>
      <c r="BO16" s="36">
        <f t="shared" si="1"/>
        <v>4.1792943351488199E-2</v>
      </c>
      <c r="BP16" s="36">
        <f t="shared" si="1"/>
        <v>4.0829555985989481E-2</v>
      </c>
      <c r="BQ16" s="36">
        <f t="shared" si="1"/>
        <v>4.0347015580072115E-2</v>
      </c>
      <c r="BR16" s="36">
        <f t="shared" si="1"/>
        <v>4.0059719953226658E-2</v>
      </c>
      <c r="BS16" s="36">
        <f t="shared" si="1"/>
        <v>4.0741060212372719E-2</v>
      </c>
      <c r="BT16" s="36">
        <f t="shared" si="1"/>
        <v>4.001266017222533E-2</v>
      </c>
      <c r="BU16" s="36">
        <f t="shared" si="1"/>
        <v>4.5117140900248077E-2</v>
      </c>
      <c r="BV16" s="36">
        <f t="shared" si="1"/>
        <v>4.2067493913400811E-2</v>
      </c>
      <c r="BW16" s="36">
        <f t="shared" si="1"/>
        <v>3.7772688471208272E-2</v>
      </c>
    </row>
    <row r="17" spans="1:75" x14ac:dyDescent="0.35">
      <c r="A17" s="34" t="s">
        <v>384</v>
      </c>
      <c r="B17" s="35"/>
      <c r="C17" s="35"/>
      <c r="D17" s="35"/>
      <c r="E17" s="35"/>
      <c r="F17" s="35"/>
      <c r="G17" s="35"/>
      <c r="H17" s="35"/>
      <c r="I17" s="35"/>
      <c r="J17" s="35"/>
      <c r="K17" s="35"/>
      <c r="L17" s="36">
        <f t="shared" si="1"/>
        <v>4.7094119132894387E-2</v>
      </c>
      <c r="M17" s="36">
        <f t="shared" si="1"/>
        <v>4.9858180411706567E-2</v>
      </c>
      <c r="N17" s="36">
        <f t="shared" si="1"/>
        <v>5.2398072969991348E-2</v>
      </c>
      <c r="O17" s="36">
        <f t="shared" si="1"/>
        <v>5.6191555381405744E-2</v>
      </c>
      <c r="P17" s="36">
        <f t="shared" si="1"/>
        <v>5.7038798706657394E-2</v>
      </c>
      <c r="Q17" s="36">
        <f t="shared" si="1"/>
        <v>5.7166353550033674E-2</v>
      </c>
      <c r="R17" s="36">
        <f t="shared" si="1"/>
        <v>6.003062465363411E-2</v>
      </c>
      <c r="S17" s="36">
        <f t="shared" si="1"/>
        <v>6.2455288614268349E-2</v>
      </c>
      <c r="T17" s="36">
        <f t="shared" si="1"/>
        <v>6.7285499866047746E-2</v>
      </c>
      <c r="U17" s="36">
        <f t="shared" si="1"/>
        <v>7.14902287176402E-2</v>
      </c>
      <c r="V17" s="36">
        <f t="shared" si="1"/>
        <v>7.3516876535433637E-2</v>
      </c>
      <c r="W17" s="36">
        <f t="shared" si="1"/>
        <v>7.5181206622449662E-2</v>
      </c>
      <c r="X17" s="36">
        <f t="shared" si="1"/>
        <v>7.4831747822470762E-2</v>
      </c>
      <c r="Y17" s="36">
        <f t="shared" si="1"/>
        <v>7.3556854538762304E-2</v>
      </c>
      <c r="Z17" s="36">
        <f t="shared" si="1"/>
        <v>7.3067373790261292E-2</v>
      </c>
      <c r="AA17" s="36">
        <f t="shared" si="1"/>
        <v>7.8106074173353593E-2</v>
      </c>
      <c r="AB17" s="36">
        <f t="shared" si="1"/>
        <v>7.5476440561773175E-2</v>
      </c>
      <c r="AC17" s="36">
        <f t="shared" si="1"/>
        <v>7.2644598789768783E-2</v>
      </c>
      <c r="AD17" s="36">
        <f t="shared" si="1"/>
        <v>7.2076026853123309E-2</v>
      </c>
      <c r="AE17" s="36">
        <f t="shared" si="1"/>
        <v>7.4606237062550318E-2</v>
      </c>
      <c r="AF17" s="36">
        <f t="shared" si="1"/>
        <v>7.7228695543178655E-2</v>
      </c>
      <c r="AG17" s="36">
        <f t="shared" si="1"/>
        <v>7.5124357534247788E-2</v>
      </c>
      <c r="AH17" s="36">
        <f t="shared" si="1"/>
        <v>8.4599628880085154E-2</v>
      </c>
      <c r="AI17" s="36">
        <f t="shared" si="1"/>
        <v>8.2628759987737138E-2</v>
      </c>
      <c r="AJ17" s="36">
        <f t="shared" si="1"/>
        <v>8.7206510456122613E-2</v>
      </c>
      <c r="AK17" s="36">
        <f t="shared" si="1"/>
        <v>9.1881238372309909E-2</v>
      </c>
      <c r="AL17" s="36">
        <f t="shared" si="1"/>
        <v>9.4288109403986076E-2</v>
      </c>
      <c r="AM17" s="36">
        <f t="shared" si="1"/>
        <v>9.3271402065547973E-2</v>
      </c>
      <c r="AN17" s="36">
        <f t="shared" si="1"/>
        <v>0.10187397183235021</v>
      </c>
      <c r="AO17" s="36">
        <f t="shared" si="1"/>
        <v>0.10041991746806754</v>
      </c>
      <c r="AP17" s="36">
        <f t="shared" si="1"/>
        <v>0.10580370462142166</v>
      </c>
      <c r="AQ17" s="36">
        <f t="shared" si="1"/>
        <v>0.10935819118470649</v>
      </c>
      <c r="AR17" s="36">
        <f t="shared" si="1"/>
        <v>0.11102432492747157</v>
      </c>
      <c r="AS17" s="36">
        <f t="shared" si="1"/>
        <v>0.11777018808331861</v>
      </c>
      <c r="AT17" s="36">
        <f t="shared" si="1"/>
        <v>0.12056131696041071</v>
      </c>
      <c r="AU17" s="36">
        <f t="shared" si="1"/>
        <v>0.11752160642091329</v>
      </c>
      <c r="AV17" s="36">
        <f t="shared" si="1"/>
        <v>0.11742471394523109</v>
      </c>
      <c r="AW17" s="36">
        <f t="shared" si="1"/>
        <v>0.11902627947221063</v>
      </c>
      <c r="AX17" s="36">
        <f t="shared" si="1"/>
        <v>0.11905893129132111</v>
      </c>
      <c r="AY17" s="36">
        <f t="shared" si="1"/>
        <v>0.11822913463659687</v>
      </c>
      <c r="AZ17" s="36">
        <f t="shared" si="1"/>
        <v>0.11268550614690115</v>
      </c>
      <c r="BA17" s="36">
        <f t="shared" si="1"/>
        <v>0.11658877774906776</v>
      </c>
      <c r="BB17" s="36">
        <f t="shared" si="1"/>
        <v>0.11952545373531183</v>
      </c>
      <c r="BC17" s="36">
        <f t="shared" si="1"/>
        <v>0.1157506364236278</v>
      </c>
      <c r="BD17" s="36">
        <f t="shared" si="1"/>
        <v>0.11508221961950564</v>
      </c>
      <c r="BE17" s="36">
        <f t="shared" si="1"/>
        <v>0.11697871096224324</v>
      </c>
      <c r="BF17" s="36">
        <f t="shared" si="1"/>
        <v>0.11769110211777808</v>
      </c>
      <c r="BG17" s="36">
        <f t="shared" si="1"/>
        <v>0.12338039283146202</v>
      </c>
      <c r="BH17" s="36">
        <f t="shared" si="1"/>
        <v>0.12662371018648103</v>
      </c>
      <c r="BI17" s="36">
        <f t="shared" si="1"/>
        <v>0.12984948072385719</v>
      </c>
      <c r="BJ17" s="36">
        <f t="shared" si="1"/>
        <v>0.1261486882523809</v>
      </c>
      <c r="BK17" s="36">
        <f t="shared" si="1"/>
        <v>0.12563991619659634</v>
      </c>
      <c r="BL17" s="36">
        <f t="shared" si="1"/>
        <v>0.12498487945387167</v>
      </c>
      <c r="BM17" s="36">
        <f t="shared" si="1"/>
        <v>0.12520553636427309</v>
      </c>
      <c r="BN17" s="36">
        <f t="shared" si="1"/>
        <v>0.11832623772647269</v>
      </c>
      <c r="BO17" s="36">
        <f t="shared" si="1"/>
        <v>0.11804910713512549</v>
      </c>
      <c r="BP17" s="36">
        <f t="shared" si="1"/>
        <v>0.1166208780119839</v>
      </c>
      <c r="BQ17" s="36">
        <f t="shared" si="1"/>
        <v>0.11522478040728049</v>
      </c>
      <c r="BR17" s="36">
        <f t="shared" si="1"/>
        <v>0.11283944510223864</v>
      </c>
      <c r="BS17" s="36">
        <f t="shared" si="1"/>
        <v>0.11576633873328523</v>
      </c>
      <c r="BT17" s="36">
        <f t="shared" si="1"/>
        <v>0.11392541157784278</v>
      </c>
      <c r="BU17" s="36">
        <f t="shared" si="1"/>
        <v>0.1197830942646084</v>
      </c>
      <c r="BV17" s="36">
        <f t="shared" si="1"/>
        <v>0.11661917681179318</v>
      </c>
      <c r="BW17" s="36">
        <f t="shared" si="1"/>
        <v>0.11737273260389595</v>
      </c>
    </row>
    <row r="18" spans="1:75" x14ac:dyDescent="0.35">
      <c r="A18" s="34" t="s">
        <v>385</v>
      </c>
      <c r="B18" s="35"/>
      <c r="C18" s="35"/>
      <c r="D18" s="35"/>
      <c r="E18" s="35"/>
      <c r="F18" s="35"/>
      <c r="G18" s="35"/>
      <c r="H18" s="35"/>
      <c r="I18" s="35"/>
      <c r="J18" s="35"/>
      <c r="K18" s="35"/>
      <c r="L18" s="36">
        <f t="shared" si="1"/>
        <v>-3.5453438468815594E-2</v>
      </c>
      <c r="M18" s="36">
        <f t="shared" si="1"/>
        <v>-3.2990244531350722E-2</v>
      </c>
      <c r="N18" s="36">
        <f t="shared" si="1"/>
        <v>-3.3496829289586257E-2</v>
      </c>
      <c r="O18" s="36">
        <f t="shared" si="1"/>
        <v>-3.2441286214041888E-2</v>
      </c>
      <c r="P18" s="36">
        <f t="shared" si="1"/>
        <v>-3.312107717772144E-2</v>
      </c>
      <c r="Q18" s="36">
        <f t="shared" si="1"/>
        <v>-3.7609443125022152E-2</v>
      </c>
      <c r="R18" s="36">
        <f t="shared" si="1"/>
        <v>-3.9305140791986111E-2</v>
      </c>
      <c r="S18" s="36">
        <f t="shared" si="1"/>
        <v>-4.0103839540991393E-2</v>
      </c>
      <c r="T18" s="36">
        <f t="shared" si="1"/>
        <v>-3.7911286625289059E-2</v>
      </c>
      <c r="U18" s="36">
        <f t="shared" si="1"/>
        <v>-4.2994260427439514E-2</v>
      </c>
      <c r="V18" s="36">
        <f t="shared" si="1"/>
        <v>-4.3300798739531229E-2</v>
      </c>
      <c r="W18" s="36">
        <f t="shared" si="1"/>
        <v>-4.1395521484639625E-2</v>
      </c>
      <c r="X18" s="36">
        <f t="shared" si="1"/>
        <v>-3.915307674486538E-2</v>
      </c>
      <c r="Y18" s="36">
        <f t="shared" si="1"/>
        <v>-4.0019021438370807E-2</v>
      </c>
      <c r="Z18" s="36">
        <f t="shared" si="1"/>
        <v>-3.8858017914548397E-2</v>
      </c>
      <c r="AA18" s="36">
        <f t="shared" si="1"/>
        <v>-3.9955940434857125E-2</v>
      </c>
      <c r="AB18" s="36">
        <f t="shared" si="1"/>
        <v>-4.2003673046611893E-2</v>
      </c>
      <c r="AC18" s="36">
        <f t="shared" si="1"/>
        <v>-4.7303485504397509E-2</v>
      </c>
      <c r="AD18" s="36">
        <f t="shared" si="1"/>
        <v>-4.8787689863261624E-2</v>
      </c>
      <c r="AE18" s="36">
        <f t="shared" si="1"/>
        <v>-4.8217529443052652E-2</v>
      </c>
      <c r="AF18" s="36">
        <f t="shared" si="1"/>
        <v>-4.9987149019463849E-2</v>
      </c>
      <c r="AG18" s="36">
        <f t="shared" si="1"/>
        <v>-5.2597255907483154E-2</v>
      </c>
      <c r="AH18" s="36">
        <f t="shared" si="1"/>
        <v>-5.3718630626334432E-2</v>
      </c>
      <c r="AI18" s="36">
        <f t="shared" si="1"/>
        <v>-5.5019381664820788E-2</v>
      </c>
      <c r="AJ18" s="36">
        <f t="shared" si="1"/>
        <v>-5.8461564467840281E-2</v>
      </c>
      <c r="AK18" s="36">
        <f t="shared" si="1"/>
        <v>-6.1175854819309823E-2</v>
      </c>
      <c r="AL18" s="36">
        <f t="shared" si="1"/>
        <v>-5.904895680631321E-2</v>
      </c>
      <c r="AM18" s="36">
        <f t="shared" si="1"/>
        <v>-5.6915389910137254E-2</v>
      </c>
      <c r="AN18" s="36">
        <f t="shared" si="1"/>
        <v>-5.663165636059745E-2</v>
      </c>
      <c r="AO18" s="36">
        <f t="shared" si="1"/>
        <v>-5.1976460734234946E-2</v>
      </c>
      <c r="AP18" s="36">
        <f t="shared" si="1"/>
        <v>-5.1376110602620435E-2</v>
      </c>
      <c r="AQ18" s="36">
        <f t="shared" si="1"/>
        <v>-5.5088908238626881E-2</v>
      </c>
      <c r="AR18" s="36">
        <f t="shared" si="1"/>
        <v>-5.9268239247142432E-2</v>
      </c>
      <c r="AS18" s="36">
        <f t="shared" si="1"/>
        <v>-6.1487149580271287E-2</v>
      </c>
      <c r="AT18" s="36">
        <f t="shared" si="1"/>
        <v>-6.2697503643179955E-2</v>
      </c>
      <c r="AU18" s="36">
        <f t="shared" si="1"/>
        <v>-6.381982896150129E-2</v>
      </c>
      <c r="AV18" s="36">
        <f t="shared" si="1"/>
        <v>-6.3060923188922036E-2</v>
      </c>
      <c r="AW18" s="36">
        <f t="shared" si="1"/>
        <v>-6.5372340327376793E-2</v>
      </c>
      <c r="AX18" s="36">
        <f t="shared" si="1"/>
        <v>-6.8696899823430468E-2</v>
      </c>
      <c r="AY18" s="36">
        <f t="shared" si="1"/>
        <v>-8.9215450983752831E-2</v>
      </c>
      <c r="AZ18" s="36">
        <f t="shared" si="1"/>
        <v>-9.1286767021656529E-2</v>
      </c>
      <c r="BA18" s="36">
        <f t="shared" si="1"/>
        <v>-9.0656994135446534E-2</v>
      </c>
      <c r="BB18" s="36">
        <f t="shared" si="1"/>
        <v>-9.0564214394311518E-2</v>
      </c>
      <c r="BC18" s="36">
        <f t="shared" si="1"/>
        <v>-8.7819914077512898E-2</v>
      </c>
      <c r="BD18" s="36">
        <f t="shared" si="1"/>
        <v>-8.8344180420104335E-2</v>
      </c>
      <c r="BE18" s="36">
        <f t="shared" si="1"/>
        <v>-8.7081464879092907E-2</v>
      </c>
      <c r="BF18" s="36">
        <f t="shared" si="1"/>
        <v>-8.8625533816060864E-2</v>
      </c>
      <c r="BG18" s="36">
        <f t="shared" si="1"/>
        <v>-8.781683520549334E-2</v>
      </c>
      <c r="BH18" s="36">
        <f t="shared" si="1"/>
        <v>-8.620811849825312E-2</v>
      </c>
      <c r="BI18" s="36">
        <f t="shared" si="1"/>
        <v>-8.8771831938498566E-2</v>
      </c>
      <c r="BJ18" s="36">
        <f t="shared" si="1"/>
        <v>-8.8313134058325082E-2</v>
      </c>
      <c r="BK18" s="36">
        <f t="shared" si="1"/>
        <v>-8.7779002813314466E-2</v>
      </c>
      <c r="BL18" s="36">
        <f t="shared" si="1"/>
        <v>-8.9448112722014098E-2</v>
      </c>
      <c r="BM18" s="36">
        <f t="shared" si="1"/>
        <v>-9.6613338248086503E-2</v>
      </c>
      <c r="BN18" s="36">
        <f t="shared" si="1"/>
        <v>-0.10010718351417945</v>
      </c>
      <c r="BO18" s="36">
        <f t="shared" si="1"/>
        <v>-0.10038725253498926</v>
      </c>
      <c r="BP18" s="36">
        <f t="shared" si="1"/>
        <v>-9.9684460647817677E-2</v>
      </c>
      <c r="BQ18" s="36">
        <f t="shared" si="1"/>
        <v>-9.9016801125804341E-2</v>
      </c>
      <c r="BR18" s="36">
        <f t="shared" si="1"/>
        <v>-9.8319297655650867E-2</v>
      </c>
      <c r="BS18" s="36">
        <f t="shared" si="1"/>
        <v>-0.10476774755538337</v>
      </c>
      <c r="BT18" s="36">
        <f t="shared" si="1"/>
        <v>-0.10186741959574729</v>
      </c>
      <c r="BU18" s="36">
        <f t="shared" si="1"/>
        <v>-0.10465136855799584</v>
      </c>
      <c r="BV18" s="36">
        <f t="shared" si="1"/>
        <v>-9.8688836650313375E-2</v>
      </c>
      <c r="BW18" s="36">
        <f t="shared" ref="BU18:BW24" si="2">BW5/BW$13</f>
        <v>-9.9789323928263382E-2</v>
      </c>
    </row>
    <row r="19" spans="1:75" x14ac:dyDescent="0.35">
      <c r="A19" s="34" t="s">
        <v>386</v>
      </c>
      <c r="B19" s="35"/>
      <c r="C19" s="35"/>
      <c r="D19" s="35"/>
      <c r="E19" s="35"/>
      <c r="F19" s="35"/>
      <c r="G19" s="35"/>
      <c r="H19" s="35"/>
      <c r="I19" s="35"/>
      <c r="J19" s="35"/>
      <c r="K19" s="35"/>
      <c r="L19" s="36">
        <f t="shared" ref="L19:BT23" si="3">L6/L$13</f>
        <v>0.12088912400601451</v>
      </c>
      <c r="M19" s="36">
        <f t="shared" si="3"/>
        <v>0.1198182130731875</v>
      </c>
      <c r="N19" s="36">
        <f t="shared" si="3"/>
        <v>0.12224100573823186</v>
      </c>
      <c r="O19" s="36">
        <f t="shared" si="3"/>
        <v>0.12851197221133787</v>
      </c>
      <c r="P19" s="36">
        <f t="shared" si="3"/>
        <v>0.13225952991365666</v>
      </c>
      <c r="Q19" s="36">
        <f t="shared" si="3"/>
        <v>0.13325865797029529</v>
      </c>
      <c r="R19" s="36">
        <f t="shared" si="3"/>
        <v>0.13474453628338573</v>
      </c>
      <c r="S19" s="36">
        <f t="shared" si="3"/>
        <v>0.13436089696799211</v>
      </c>
      <c r="T19" s="36">
        <f t="shared" si="3"/>
        <v>0.13550922589055822</v>
      </c>
      <c r="U19" s="36">
        <f t="shared" si="3"/>
        <v>0.13880865756630581</v>
      </c>
      <c r="V19" s="36">
        <f t="shared" si="3"/>
        <v>0.13674399240560392</v>
      </c>
      <c r="W19" s="36">
        <f t="shared" si="3"/>
        <v>0.13377101383511861</v>
      </c>
      <c r="X19" s="36">
        <f t="shared" si="3"/>
        <v>0.13393837444725368</v>
      </c>
      <c r="Y19" s="36">
        <f t="shared" si="3"/>
        <v>0.13718794159208664</v>
      </c>
      <c r="Z19" s="36">
        <f t="shared" si="3"/>
        <v>0.13618941453994746</v>
      </c>
      <c r="AA19" s="36">
        <f t="shared" si="3"/>
        <v>0.14093428230858257</v>
      </c>
      <c r="AB19" s="36">
        <f t="shared" si="3"/>
        <v>0.15714071005668853</v>
      </c>
      <c r="AC19" s="36">
        <f t="shared" si="3"/>
        <v>0.15821259525961925</v>
      </c>
      <c r="AD19" s="36">
        <f t="shared" si="3"/>
        <v>0.16158501296883798</v>
      </c>
      <c r="AE19" s="36">
        <f t="shared" si="3"/>
        <v>0.16771651788750272</v>
      </c>
      <c r="AF19" s="36">
        <f t="shared" si="3"/>
        <v>0.16986615988645556</v>
      </c>
      <c r="AG19" s="36">
        <f t="shared" si="3"/>
        <v>0.17231200511571279</v>
      </c>
      <c r="AH19" s="36">
        <f t="shared" si="3"/>
        <v>0.18115673273148555</v>
      </c>
      <c r="AI19" s="36">
        <f t="shared" si="3"/>
        <v>0.19035960687051362</v>
      </c>
      <c r="AJ19" s="36">
        <f t="shared" si="3"/>
        <v>0.19113273722394675</v>
      </c>
      <c r="AK19" s="36">
        <f t="shared" si="3"/>
        <v>0.19529204667077729</v>
      </c>
      <c r="AL19" s="36">
        <f t="shared" si="3"/>
        <v>0.19584274916753008</v>
      </c>
      <c r="AM19" s="36">
        <f t="shared" si="3"/>
        <v>0.19140041100922156</v>
      </c>
      <c r="AN19" s="36">
        <f t="shared" si="3"/>
        <v>0.18857861354861932</v>
      </c>
      <c r="AO19" s="36">
        <f t="shared" si="3"/>
        <v>0.18933468696135172</v>
      </c>
      <c r="AP19" s="36">
        <f t="shared" si="3"/>
        <v>0.18366578509554848</v>
      </c>
      <c r="AQ19" s="36">
        <f t="shared" si="3"/>
        <v>0.18794315209911852</v>
      </c>
      <c r="AR19" s="36">
        <f t="shared" si="3"/>
        <v>0.1894216889176227</v>
      </c>
      <c r="AS19" s="36">
        <f t="shared" si="3"/>
        <v>0.19651655166059437</v>
      </c>
      <c r="AT19" s="36">
        <f t="shared" si="3"/>
        <v>0.20247139899435421</v>
      </c>
      <c r="AU19" s="36">
        <f t="shared" si="3"/>
        <v>0.19943662280741209</v>
      </c>
      <c r="AV19" s="36">
        <f t="shared" si="3"/>
        <v>0.19744910636011162</v>
      </c>
      <c r="AW19" s="36">
        <f t="shared" si="3"/>
        <v>0.19522902262333877</v>
      </c>
      <c r="AX19" s="36">
        <f t="shared" si="3"/>
        <v>0.19477041117800975</v>
      </c>
      <c r="AY19" s="36">
        <f t="shared" si="3"/>
        <v>0.19295147162745424</v>
      </c>
      <c r="AZ19" s="36">
        <f t="shared" si="3"/>
        <v>0.19516665860662383</v>
      </c>
      <c r="BA19" s="36">
        <f t="shared" si="3"/>
        <v>0.18708470455282056</v>
      </c>
      <c r="BB19" s="36">
        <f t="shared" si="3"/>
        <v>0.18526176568381772</v>
      </c>
      <c r="BC19" s="36">
        <f t="shared" si="3"/>
        <v>0.18958222893084692</v>
      </c>
      <c r="BD19" s="36">
        <f t="shared" si="3"/>
        <v>0.19203778823369258</v>
      </c>
      <c r="BE19" s="36">
        <f t="shared" si="3"/>
        <v>0.19062569703459592</v>
      </c>
      <c r="BF19" s="36">
        <f t="shared" si="3"/>
        <v>0.19230987971047669</v>
      </c>
      <c r="BG19" s="36">
        <f t="shared" si="3"/>
        <v>0.19191243499367</v>
      </c>
      <c r="BH19" s="36">
        <f t="shared" si="3"/>
        <v>0.1917847877361824</v>
      </c>
      <c r="BI19" s="36">
        <f t="shared" si="3"/>
        <v>0.19398851980512191</v>
      </c>
      <c r="BJ19" s="36">
        <f t="shared" si="3"/>
        <v>0.21086158588156778</v>
      </c>
      <c r="BK19" s="36">
        <f t="shared" si="3"/>
        <v>0.20967031026761279</v>
      </c>
      <c r="BL19" s="36">
        <f t="shared" si="3"/>
        <v>0.20608452222569615</v>
      </c>
      <c r="BM19" s="36">
        <f t="shared" si="3"/>
        <v>0.21134920731676704</v>
      </c>
      <c r="BN19" s="36">
        <f t="shared" si="3"/>
        <v>0.21458606888116319</v>
      </c>
      <c r="BO19" s="36">
        <f t="shared" si="3"/>
        <v>0.21628210228614922</v>
      </c>
      <c r="BP19" s="36">
        <f t="shared" si="3"/>
        <v>0.2130920449232212</v>
      </c>
      <c r="BQ19" s="36">
        <f t="shared" si="3"/>
        <v>0.21377346768504693</v>
      </c>
      <c r="BR19" s="36">
        <f t="shared" si="3"/>
        <v>0.21129674441914062</v>
      </c>
      <c r="BS19" s="36">
        <f t="shared" si="3"/>
        <v>0.20945240936802631</v>
      </c>
      <c r="BT19" s="36">
        <f t="shared" si="3"/>
        <v>0.20754848917856969</v>
      </c>
      <c r="BU19" s="36">
        <f t="shared" si="2"/>
        <v>0.24231285861071511</v>
      </c>
      <c r="BV19" s="36">
        <f t="shared" si="2"/>
        <v>0.21397691502025368</v>
      </c>
      <c r="BW19" s="36">
        <f t="shared" si="2"/>
        <v>0.20143176222586162</v>
      </c>
    </row>
    <row r="20" spans="1:75" x14ac:dyDescent="0.35">
      <c r="A20" s="34" t="s">
        <v>387</v>
      </c>
      <c r="B20" s="35"/>
      <c r="C20" s="35"/>
      <c r="D20" s="35"/>
      <c r="E20" s="35"/>
      <c r="F20" s="35"/>
      <c r="G20" s="35"/>
      <c r="H20" s="35"/>
      <c r="I20" s="35"/>
      <c r="J20" s="35"/>
      <c r="K20" s="35"/>
      <c r="L20" s="36">
        <f t="shared" si="3"/>
        <v>1.5808449442271989E-2</v>
      </c>
      <c r="M20" s="36">
        <f t="shared" si="3"/>
        <v>1.6195367226782414E-2</v>
      </c>
      <c r="N20" s="36">
        <f t="shared" si="3"/>
        <v>1.7409144662174494E-2</v>
      </c>
      <c r="O20" s="36">
        <f t="shared" si="3"/>
        <v>1.802450570281805E-2</v>
      </c>
      <c r="P20" s="36">
        <f t="shared" si="3"/>
        <v>1.8865700170234576E-2</v>
      </c>
      <c r="Q20" s="36">
        <f t="shared" si="3"/>
        <v>2.0227570805714083E-2</v>
      </c>
      <c r="R20" s="36">
        <f t="shared" si="3"/>
        <v>2.1619797288956476E-2</v>
      </c>
      <c r="S20" s="36">
        <f t="shared" si="3"/>
        <v>2.3006205637211511E-2</v>
      </c>
      <c r="T20" s="36">
        <f t="shared" si="3"/>
        <v>2.4297479343891832E-2</v>
      </c>
      <c r="U20" s="36">
        <f t="shared" si="3"/>
        <v>2.4220130943012178E-2</v>
      </c>
      <c r="V20" s="36">
        <f t="shared" si="3"/>
        <v>2.5236293030275296E-2</v>
      </c>
      <c r="W20" s="36">
        <f t="shared" si="3"/>
        <v>2.6029937474595803E-2</v>
      </c>
      <c r="X20" s="36">
        <f t="shared" si="3"/>
        <v>2.6541178434366184E-2</v>
      </c>
      <c r="Y20" s="36">
        <f t="shared" si="3"/>
        <v>2.7023183504114451E-2</v>
      </c>
      <c r="Z20" s="36">
        <f t="shared" si="3"/>
        <v>2.9686805051204537E-2</v>
      </c>
      <c r="AA20" s="36">
        <f t="shared" si="3"/>
        <v>2.9850933088386804E-2</v>
      </c>
      <c r="AB20" s="36">
        <f t="shared" si="3"/>
        <v>3.2308508510994517E-2</v>
      </c>
      <c r="AC20" s="36">
        <f t="shared" si="3"/>
        <v>3.1558855692551221E-2</v>
      </c>
      <c r="AD20" s="36">
        <f t="shared" si="3"/>
        <v>3.0716153437399713E-2</v>
      </c>
      <c r="AE20" s="36">
        <f t="shared" si="3"/>
        <v>3.1667433062398692E-2</v>
      </c>
      <c r="AF20" s="36">
        <f t="shared" si="3"/>
        <v>3.2020085512830088E-2</v>
      </c>
      <c r="AG20" s="36">
        <f t="shared" si="3"/>
        <v>3.2983317902593338E-2</v>
      </c>
      <c r="AH20" s="36">
        <f t="shared" si="3"/>
        <v>3.612882570608416E-2</v>
      </c>
      <c r="AI20" s="36">
        <f t="shared" si="3"/>
        <v>3.6729359597203845E-2</v>
      </c>
      <c r="AJ20" s="36">
        <f t="shared" si="3"/>
        <v>3.6949067332145459E-2</v>
      </c>
      <c r="AK20" s="36">
        <f t="shared" si="3"/>
        <v>3.8685199820193444E-2</v>
      </c>
      <c r="AL20" s="36">
        <f t="shared" si="3"/>
        <v>4.0888385462014454E-2</v>
      </c>
      <c r="AM20" s="36">
        <f t="shared" si="3"/>
        <v>4.1370403917987388E-2</v>
      </c>
      <c r="AN20" s="36">
        <f t="shared" si="3"/>
        <v>4.1113304692170984E-2</v>
      </c>
      <c r="AO20" s="36">
        <f t="shared" si="3"/>
        <v>4.1788397471014267E-2</v>
      </c>
      <c r="AP20" s="36">
        <f t="shared" si="3"/>
        <v>4.1411558863835185E-2</v>
      </c>
      <c r="AQ20" s="36">
        <f t="shared" si="3"/>
        <v>4.1905508680246305E-2</v>
      </c>
      <c r="AR20" s="36">
        <f t="shared" si="3"/>
        <v>4.3207440644552383E-2</v>
      </c>
      <c r="AS20" s="36">
        <f t="shared" si="3"/>
        <v>4.3629930196397181E-2</v>
      </c>
      <c r="AT20" s="36">
        <f t="shared" si="3"/>
        <v>4.6076828580376789E-2</v>
      </c>
      <c r="AU20" s="36">
        <f t="shared" si="3"/>
        <v>4.6015934224054963E-2</v>
      </c>
      <c r="AV20" s="36">
        <f t="shared" si="3"/>
        <v>4.6569936829347409E-2</v>
      </c>
      <c r="AW20" s="36">
        <f t="shared" si="3"/>
        <v>4.7413480132801805E-2</v>
      </c>
      <c r="AX20" s="36">
        <f t="shared" si="3"/>
        <v>4.7336132666215398E-2</v>
      </c>
      <c r="AY20" s="36">
        <f t="shared" si="3"/>
        <v>4.7269186090441041E-2</v>
      </c>
      <c r="AZ20" s="36">
        <f t="shared" si="3"/>
        <v>4.7487926091324482E-2</v>
      </c>
      <c r="BA20" s="36">
        <f t="shared" si="3"/>
        <v>4.8219263691811648E-2</v>
      </c>
      <c r="BB20" s="36">
        <f t="shared" si="3"/>
        <v>4.9004490020131422E-2</v>
      </c>
      <c r="BC20" s="36">
        <f t="shared" si="3"/>
        <v>5.136550795514512E-2</v>
      </c>
      <c r="BD20" s="36">
        <f t="shared" si="3"/>
        <v>5.3864683938870374E-2</v>
      </c>
      <c r="BE20" s="36">
        <f t="shared" si="3"/>
        <v>5.4249534213425321E-2</v>
      </c>
      <c r="BF20" s="36">
        <f t="shared" si="3"/>
        <v>5.4203993352994424E-2</v>
      </c>
      <c r="BG20" s="36">
        <f t="shared" si="3"/>
        <v>5.4256469174623984E-2</v>
      </c>
      <c r="BH20" s="36">
        <f t="shared" si="3"/>
        <v>5.4480444347891475E-2</v>
      </c>
      <c r="BI20" s="36">
        <f t="shared" si="3"/>
        <v>5.5125964706255512E-2</v>
      </c>
      <c r="BJ20" s="36">
        <f t="shared" si="3"/>
        <v>5.8904019686243807E-2</v>
      </c>
      <c r="BK20" s="36">
        <f t="shared" si="3"/>
        <v>5.8966033984719175E-2</v>
      </c>
      <c r="BL20" s="36">
        <f t="shared" si="3"/>
        <v>5.8410555189812578E-2</v>
      </c>
      <c r="BM20" s="36">
        <f t="shared" si="3"/>
        <v>5.9458664798295514E-2</v>
      </c>
      <c r="BN20" s="36">
        <f t="shared" si="3"/>
        <v>6.015164307535726E-2</v>
      </c>
      <c r="BO20" s="36">
        <f t="shared" si="3"/>
        <v>6.1039356536827225E-2</v>
      </c>
      <c r="BP20" s="36">
        <f t="shared" si="3"/>
        <v>6.0562042811940615E-2</v>
      </c>
      <c r="BQ20" s="36">
        <f t="shared" si="3"/>
        <v>6.1212030064418638E-2</v>
      </c>
      <c r="BR20" s="36">
        <f t="shared" si="3"/>
        <v>6.0594939714398291E-2</v>
      </c>
      <c r="BS20" s="36">
        <f t="shared" si="3"/>
        <v>5.947209984554571E-2</v>
      </c>
      <c r="BT20" s="36">
        <f t="shared" si="3"/>
        <v>5.8647553438576076E-2</v>
      </c>
      <c r="BU20" s="36">
        <f t="shared" si="2"/>
        <v>6.3136930244770392E-2</v>
      </c>
      <c r="BV20" s="36">
        <f t="shared" si="2"/>
        <v>6.5480461146592756E-2</v>
      </c>
      <c r="BW20" s="36">
        <f t="shared" si="2"/>
        <v>6.2440173505056262E-2</v>
      </c>
    </row>
    <row r="21" spans="1:75" x14ac:dyDescent="0.35">
      <c r="A21" s="34" t="s">
        <v>388</v>
      </c>
      <c r="B21" s="35"/>
      <c r="C21" s="35"/>
      <c r="D21" s="35"/>
      <c r="E21" s="35"/>
      <c r="F21" s="35"/>
      <c r="G21" s="35"/>
      <c r="H21" s="35"/>
      <c r="I21" s="35"/>
      <c r="J21" s="35"/>
      <c r="K21" s="35"/>
      <c r="L21" s="36">
        <f t="shared" si="3"/>
        <v>8.2947892167025278E-2</v>
      </c>
      <c r="M21" s="36">
        <f t="shared" si="3"/>
        <v>8.0390218745971034E-2</v>
      </c>
      <c r="N21" s="36">
        <f t="shared" si="3"/>
        <v>8.2188464804717559E-2</v>
      </c>
      <c r="O21" s="36">
        <f t="shared" si="3"/>
        <v>8.2637028251100489E-2</v>
      </c>
      <c r="P21" s="36">
        <f t="shared" si="3"/>
        <v>8.4097135877996998E-2</v>
      </c>
      <c r="Q21" s="36">
        <f t="shared" si="3"/>
        <v>8.4725816170997129E-2</v>
      </c>
      <c r="R21" s="36">
        <f t="shared" si="3"/>
        <v>8.4592069633003183E-2</v>
      </c>
      <c r="S21" s="36">
        <f t="shared" si="3"/>
        <v>8.4033154932378187E-2</v>
      </c>
      <c r="T21" s="36">
        <f t="shared" si="3"/>
        <v>8.3705018108773691E-2</v>
      </c>
      <c r="U21" s="36">
        <f t="shared" si="3"/>
        <v>8.5435371094474258E-2</v>
      </c>
      <c r="V21" s="36">
        <f t="shared" si="3"/>
        <v>8.6798994352654882E-2</v>
      </c>
      <c r="W21" s="36">
        <f t="shared" si="3"/>
        <v>8.8147271017442824E-2</v>
      </c>
      <c r="X21" s="36">
        <f t="shared" si="3"/>
        <v>9.0351815051393003E-2</v>
      </c>
      <c r="Y21" s="36">
        <f t="shared" si="3"/>
        <v>9.0151064711499612E-2</v>
      </c>
      <c r="Z21" s="36">
        <f t="shared" si="3"/>
        <v>9.0273109598527218E-2</v>
      </c>
      <c r="AA21" s="36">
        <f t="shared" si="3"/>
        <v>9.1556951031875777E-2</v>
      </c>
      <c r="AB21" s="36">
        <f t="shared" si="3"/>
        <v>9.9484411817978236E-2</v>
      </c>
      <c r="AC21" s="36">
        <f t="shared" si="3"/>
        <v>0.10082360284040806</v>
      </c>
      <c r="AD21" s="36">
        <f t="shared" si="3"/>
        <v>0.10305228046361622</v>
      </c>
      <c r="AE21" s="36">
        <f t="shared" si="3"/>
        <v>0.10639289795689219</v>
      </c>
      <c r="AF21" s="36">
        <f t="shared" si="3"/>
        <v>0.10508860846037654</v>
      </c>
      <c r="AG21" s="36">
        <f t="shared" si="3"/>
        <v>0.10669934248149421</v>
      </c>
      <c r="AH21" s="36">
        <f t="shared" si="3"/>
        <v>0.10803908266547077</v>
      </c>
      <c r="AI21" s="36">
        <f t="shared" si="3"/>
        <v>0.1109422513388332</v>
      </c>
      <c r="AJ21" s="36">
        <f t="shared" si="3"/>
        <v>0.11135385532347555</v>
      </c>
      <c r="AK21" s="36">
        <f t="shared" si="3"/>
        <v>0.11061862587978684</v>
      </c>
      <c r="AL21" s="36">
        <f t="shared" si="3"/>
        <v>0.10751113907794906</v>
      </c>
      <c r="AM21" s="36">
        <f t="shared" si="3"/>
        <v>0.10399903006381121</v>
      </c>
      <c r="AN21" s="36">
        <f t="shared" si="3"/>
        <v>0.10325336519550966</v>
      </c>
      <c r="AO21" s="36">
        <f t="shared" si="3"/>
        <v>9.9499941534341552E-2</v>
      </c>
      <c r="AP21" s="36">
        <f t="shared" si="3"/>
        <v>9.8627378598554749E-2</v>
      </c>
      <c r="AQ21" s="36">
        <f t="shared" si="3"/>
        <v>0.10020716046019622</v>
      </c>
      <c r="AR21" s="36">
        <f t="shared" si="3"/>
        <v>0.10265120875813051</v>
      </c>
      <c r="AS21" s="36">
        <f t="shared" si="3"/>
        <v>0.10709903283476338</v>
      </c>
      <c r="AT21" s="36">
        <f t="shared" si="3"/>
        <v>0.11078394518289668</v>
      </c>
      <c r="AU21" s="36">
        <f t="shared" si="3"/>
        <v>0.11123525320059981</v>
      </c>
      <c r="AV21" s="36">
        <f t="shared" si="3"/>
        <v>0.11429759177115684</v>
      </c>
      <c r="AW21" s="36">
        <f t="shared" si="3"/>
        <v>0.11349682890394541</v>
      </c>
      <c r="AX21" s="36">
        <f t="shared" si="3"/>
        <v>0.11149298313387086</v>
      </c>
      <c r="AY21" s="36">
        <f t="shared" si="3"/>
        <v>0.10957416112391513</v>
      </c>
      <c r="AZ21" s="36">
        <f t="shared" si="3"/>
        <v>0.10875248929274794</v>
      </c>
      <c r="BA21" s="36">
        <f t="shared" si="3"/>
        <v>0.10772400348360398</v>
      </c>
      <c r="BB21" s="36">
        <f t="shared" si="3"/>
        <v>0.10755137509460112</v>
      </c>
      <c r="BC21" s="36">
        <f t="shared" si="3"/>
        <v>0.11221176241542366</v>
      </c>
      <c r="BD21" s="36">
        <f t="shared" si="3"/>
        <v>0.11306467745187304</v>
      </c>
      <c r="BE21" s="36">
        <f t="shared" si="3"/>
        <v>0.11125659310995475</v>
      </c>
      <c r="BF21" s="36">
        <f t="shared" si="3"/>
        <v>0.11159844752297748</v>
      </c>
      <c r="BG21" s="36">
        <f t="shared" si="3"/>
        <v>0.10977208272678386</v>
      </c>
      <c r="BH21" s="36">
        <f t="shared" si="3"/>
        <v>0.10848173856205724</v>
      </c>
      <c r="BI21" s="36">
        <f t="shared" si="3"/>
        <v>0.1083753773471574</v>
      </c>
      <c r="BJ21" s="36">
        <f t="shared" si="3"/>
        <v>0.11551431464044029</v>
      </c>
      <c r="BK21" s="36">
        <f t="shared" si="3"/>
        <v>0.11556310804788496</v>
      </c>
      <c r="BL21" s="36">
        <f t="shared" si="3"/>
        <v>0.11393455051419499</v>
      </c>
      <c r="BM21" s="36">
        <f t="shared" si="3"/>
        <v>0.11517207731748182</v>
      </c>
      <c r="BN21" s="36">
        <f t="shared" si="3"/>
        <v>0.11593780854206109</v>
      </c>
      <c r="BO21" s="36">
        <f t="shared" si="3"/>
        <v>0.11678108409293948</v>
      </c>
      <c r="BP21" s="36">
        <f t="shared" si="3"/>
        <v>0.11577952034585728</v>
      </c>
      <c r="BQ21" s="36">
        <f t="shared" si="3"/>
        <v>0.11527051173249972</v>
      </c>
      <c r="BR21" s="36">
        <f t="shared" si="3"/>
        <v>0.11439715267980249</v>
      </c>
      <c r="BS21" s="36">
        <f t="shared" si="3"/>
        <v>0.11254659750007737</v>
      </c>
      <c r="BT21" s="36">
        <f t="shared" si="3"/>
        <v>0.11113434355039216</v>
      </c>
      <c r="BU21" s="36">
        <f t="shared" si="2"/>
        <v>0.12218957423889604</v>
      </c>
      <c r="BV21" s="36">
        <f t="shared" si="2"/>
        <v>0.11645482552384638</v>
      </c>
      <c r="BW21" s="36">
        <f t="shared" si="2"/>
        <v>0.11352203746604519</v>
      </c>
    </row>
    <row r="22" spans="1:75" x14ac:dyDescent="0.35">
      <c r="A22" s="34" t="s">
        <v>389</v>
      </c>
      <c r="B22" s="35"/>
      <c r="C22" s="35"/>
      <c r="D22" s="35"/>
      <c r="E22" s="35"/>
      <c r="F22" s="35"/>
      <c r="G22" s="35"/>
      <c r="H22" s="35"/>
      <c r="I22" s="35"/>
      <c r="J22" s="35"/>
      <c r="K22" s="35"/>
      <c r="L22" s="36">
        <f t="shared" si="3"/>
        <v>7.303246284394814E-2</v>
      </c>
      <c r="M22" s="36">
        <f t="shared" si="3"/>
        <v>6.9122007821565176E-2</v>
      </c>
      <c r="N22" s="36">
        <f t="shared" si="3"/>
        <v>6.9640546997150721E-2</v>
      </c>
      <c r="O22" s="36">
        <f t="shared" si="3"/>
        <v>7.1060184057525927E-2</v>
      </c>
      <c r="P22" s="36">
        <f t="shared" si="3"/>
        <v>7.1996805940447772E-2</v>
      </c>
      <c r="Q22" s="36">
        <f t="shared" si="3"/>
        <v>7.0310162702491935E-2</v>
      </c>
      <c r="R22" s="36">
        <f t="shared" si="3"/>
        <v>6.9439957556226173E-2</v>
      </c>
      <c r="S22" s="36">
        <f t="shared" si="3"/>
        <v>6.8964053864639982E-2</v>
      </c>
      <c r="T22" s="36">
        <f t="shared" si="3"/>
        <v>6.9383898155942828E-2</v>
      </c>
      <c r="U22" s="36">
        <f t="shared" si="3"/>
        <v>7.2607859052908702E-2</v>
      </c>
      <c r="V22" s="36">
        <f t="shared" si="3"/>
        <v>7.2215851686756274E-2</v>
      </c>
      <c r="W22" s="36">
        <f t="shared" si="3"/>
        <v>7.3009372797801397E-2</v>
      </c>
      <c r="X22" s="36">
        <f t="shared" si="3"/>
        <v>7.42813398010473E-2</v>
      </c>
      <c r="Y22" s="36">
        <f t="shared" si="3"/>
        <v>7.4152722330756829E-2</v>
      </c>
      <c r="Z22" s="36">
        <f t="shared" si="3"/>
        <v>7.3954093265998957E-2</v>
      </c>
      <c r="AA22" s="36">
        <f t="shared" si="3"/>
        <v>7.5916575678272744E-2</v>
      </c>
      <c r="AB22" s="36">
        <f t="shared" si="3"/>
        <v>8.1758900329752068E-2</v>
      </c>
      <c r="AC22" s="36">
        <f t="shared" si="3"/>
        <v>8.3798849591789432E-2</v>
      </c>
      <c r="AD22" s="36">
        <f t="shared" si="3"/>
        <v>8.5253997190523553E-2</v>
      </c>
      <c r="AE22" s="36">
        <f t="shared" si="3"/>
        <v>8.4674043551148881E-2</v>
      </c>
      <c r="AF22" s="36">
        <f t="shared" si="3"/>
        <v>8.4385742121969087E-2</v>
      </c>
      <c r="AG22" s="36">
        <f t="shared" si="3"/>
        <v>8.7024259613528887E-2</v>
      </c>
      <c r="AH22" s="36">
        <f t="shared" si="3"/>
        <v>9.0209259759662236E-2</v>
      </c>
      <c r="AI22" s="36">
        <f t="shared" si="3"/>
        <v>9.2171830507444708E-2</v>
      </c>
      <c r="AJ22" s="36">
        <f t="shared" si="3"/>
        <v>9.4445533123889508E-2</v>
      </c>
      <c r="AK22" s="36">
        <f t="shared" si="3"/>
        <v>9.5000487540214867E-2</v>
      </c>
      <c r="AL22" s="36">
        <f t="shared" si="3"/>
        <v>9.5079026093827082E-2</v>
      </c>
      <c r="AM22" s="36">
        <f t="shared" si="3"/>
        <v>9.3683179111993198E-2</v>
      </c>
      <c r="AN22" s="36">
        <f t="shared" si="3"/>
        <v>9.2456973013310309E-2</v>
      </c>
      <c r="AO22" s="36">
        <f t="shared" si="3"/>
        <v>9.1317909660368457E-2</v>
      </c>
      <c r="AP22" s="36">
        <f t="shared" si="3"/>
        <v>8.6903258104807493E-2</v>
      </c>
      <c r="AQ22" s="36">
        <f t="shared" si="3"/>
        <v>8.5438686179804338E-2</v>
      </c>
      <c r="AR22" s="36">
        <f t="shared" si="3"/>
        <v>8.7561657526314521E-2</v>
      </c>
      <c r="AS22" s="36">
        <f t="shared" si="3"/>
        <v>8.9417518825830974E-2</v>
      </c>
      <c r="AT22" s="36">
        <f t="shared" si="3"/>
        <v>9.5088520769549156E-2</v>
      </c>
      <c r="AU22" s="36">
        <f t="shared" si="3"/>
        <v>9.3207491465338438E-2</v>
      </c>
      <c r="AV22" s="36">
        <f t="shared" si="3"/>
        <v>9.0203700532883749E-2</v>
      </c>
      <c r="AW22" s="36">
        <f t="shared" si="3"/>
        <v>9.2587708892828594E-2</v>
      </c>
      <c r="AX22" s="36">
        <f t="shared" si="3"/>
        <v>9.3169351373363768E-2</v>
      </c>
      <c r="AY22" s="36">
        <f t="shared" si="3"/>
        <v>8.7313757516728888E-2</v>
      </c>
      <c r="AZ22" s="36">
        <f t="shared" si="3"/>
        <v>8.6936048211412584E-2</v>
      </c>
      <c r="BA22" s="36">
        <f t="shared" si="3"/>
        <v>8.5437199465804123E-2</v>
      </c>
      <c r="BB22" s="36">
        <f t="shared" si="3"/>
        <v>8.3032952577274652E-2</v>
      </c>
      <c r="BC22" s="36">
        <f t="shared" si="3"/>
        <v>8.3762818211023257E-2</v>
      </c>
      <c r="BD22" s="36">
        <f t="shared" si="3"/>
        <v>8.3492999878737373E-2</v>
      </c>
      <c r="BE22" s="36">
        <f t="shared" si="3"/>
        <v>8.3415459531038044E-2</v>
      </c>
      <c r="BF22" s="36">
        <f t="shared" si="3"/>
        <v>8.2678087941819189E-2</v>
      </c>
      <c r="BG22" s="36">
        <f t="shared" si="3"/>
        <v>8.1082152978784322E-2</v>
      </c>
      <c r="BH22" s="36">
        <f t="shared" si="3"/>
        <v>7.9200849734704606E-2</v>
      </c>
      <c r="BI22" s="36">
        <f t="shared" si="3"/>
        <v>7.9121585019152396E-2</v>
      </c>
      <c r="BJ22" s="36">
        <f t="shared" si="3"/>
        <v>8.503692816582463E-2</v>
      </c>
      <c r="BK22" s="36">
        <f t="shared" si="3"/>
        <v>8.3972486826850101E-2</v>
      </c>
      <c r="BL22" s="36">
        <f t="shared" si="3"/>
        <v>8.3082127767590275E-2</v>
      </c>
      <c r="BM22" s="36">
        <f t="shared" si="3"/>
        <v>8.4666663320044855E-2</v>
      </c>
      <c r="BN22" s="36">
        <f t="shared" si="3"/>
        <v>8.536726699033366E-2</v>
      </c>
      <c r="BO22" s="36">
        <f t="shared" si="3"/>
        <v>8.4414288944221233E-2</v>
      </c>
      <c r="BP22" s="36">
        <f t="shared" si="3"/>
        <v>8.2413487497299084E-2</v>
      </c>
      <c r="BQ22" s="36">
        <f t="shared" si="3"/>
        <v>8.1850881056480002E-2</v>
      </c>
      <c r="BR22" s="36">
        <f t="shared" si="3"/>
        <v>8.1460235679076606E-2</v>
      </c>
      <c r="BS22" s="36">
        <f t="shared" si="3"/>
        <v>8.0541294588396137E-2</v>
      </c>
      <c r="BT22" s="36">
        <f t="shared" si="3"/>
        <v>7.995775490605303E-2</v>
      </c>
      <c r="BU22" s="36">
        <f t="shared" si="2"/>
        <v>8.7002236058024388E-2</v>
      </c>
      <c r="BV22" s="36">
        <f t="shared" si="2"/>
        <v>8.1539770945870463E-2</v>
      </c>
      <c r="BW22" s="36">
        <f t="shared" si="2"/>
        <v>8.1011335087102732E-2</v>
      </c>
    </row>
    <row r="23" spans="1:75" x14ac:dyDescent="0.35">
      <c r="A23" s="34" t="s">
        <v>390</v>
      </c>
      <c r="B23" s="35"/>
      <c r="C23" s="35"/>
      <c r="D23" s="35"/>
      <c r="E23" s="35"/>
      <c r="F23" s="35"/>
      <c r="G23" s="35"/>
      <c r="H23" s="35"/>
      <c r="I23" s="35"/>
      <c r="J23" s="35"/>
      <c r="K23" s="35"/>
      <c r="L23" s="36">
        <f t="shared" si="3"/>
        <v>9.6301909452899903E-2</v>
      </c>
      <c r="M23" s="36">
        <f t="shared" si="3"/>
        <v>0.10421805836090937</v>
      </c>
      <c r="N23" s="36">
        <f t="shared" si="3"/>
        <v>0.10159765708707351</v>
      </c>
      <c r="O23" s="36">
        <f t="shared" si="3"/>
        <v>9.1407471733014237E-2</v>
      </c>
      <c r="P23" s="36">
        <f t="shared" si="3"/>
        <v>8.9351929718114814E-2</v>
      </c>
      <c r="Q23" s="36">
        <f t="shared" si="3"/>
        <v>9.4307894083867985E-2</v>
      </c>
      <c r="R23" s="36">
        <f t="shared" si="3"/>
        <v>9.8080312234890554E-2</v>
      </c>
      <c r="S23" s="36">
        <f t="shared" si="3"/>
        <v>0.10423481995407001</v>
      </c>
      <c r="T23" s="36">
        <f t="shared" si="3"/>
        <v>0.1053694111369799</v>
      </c>
      <c r="U23" s="36">
        <f t="shared" si="3"/>
        <v>0.10162298466013735</v>
      </c>
      <c r="V23" s="36">
        <f t="shared" si="3"/>
        <v>0.10762526177517212</v>
      </c>
      <c r="W23" s="36">
        <f t="shared" ref="W23:BT23" si="4">W10/W$13</f>
        <v>0.10079826317430871</v>
      </c>
      <c r="X23" s="36">
        <f t="shared" si="4"/>
        <v>0.10132831802503528</v>
      </c>
      <c r="Y23" s="36">
        <f t="shared" si="4"/>
        <v>9.5715285874973327E-2</v>
      </c>
      <c r="Z23" s="36">
        <f t="shared" si="4"/>
        <v>0.10406821265503516</v>
      </c>
      <c r="AA23" s="36">
        <f t="shared" si="4"/>
        <v>9.2607409632637958E-2</v>
      </c>
      <c r="AB23" s="36">
        <f t="shared" si="4"/>
        <v>8.7281744256101024E-2</v>
      </c>
      <c r="AC23" s="36">
        <f t="shared" si="4"/>
        <v>9.1361128818621545E-2</v>
      </c>
      <c r="AD23" s="36">
        <f t="shared" si="4"/>
        <v>9.2799532806161905E-2</v>
      </c>
      <c r="AE23" s="36">
        <f t="shared" si="4"/>
        <v>8.8262454027108111E-2</v>
      </c>
      <c r="AF23" s="36">
        <f t="shared" si="4"/>
        <v>8.8082519754425992E-2</v>
      </c>
      <c r="AG23" s="36">
        <f t="shared" si="4"/>
        <v>8.5269735560696169E-2</v>
      </c>
      <c r="AH23" s="36">
        <f t="shared" si="4"/>
        <v>8.011922735526035E-2</v>
      </c>
      <c r="AI23" s="36">
        <f t="shared" si="4"/>
        <v>7.5633028511140135E-2</v>
      </c>
      <c r="AJ23" s="36">
        <f t="shared" si="4"/>
        <v>7.9034006032884102E-2</v>
      </c>
      <c r="AK23" s="36">
        <f t="shared" si="4"/>
        <v>9.0352364109147348E-2</v>
      </c>
      <c r="AL23" s="36">
        <f t="shared" si="4"/>
        <v>9.5615270286076318E-2</v>
      </c>
      <c r="AM23" s="36">
        <f t="shared" si="4"/>
        <v>0.11933187347534133</v>
      </c>
      <c r="AN23" s="36">
        <f t="shared" si="4"/>
        <v>0.11588902689875835</v>
      </c>
      <c r="AO23" s="36">
        <f t="shared" si="4"/>
        <v>0.13045132328000078</v>
      </c>
      <c r="AP23" s="36">
        <f t="shared" si="4"/>
        <v>0.13056762729263272</v>
      </c>
      <c r="AQ23" s="36">
        <f t="shared" si="4"/>
        <v>0.12537701758427913</v>
      </c>
      <c r="AR23" s="36">
        <f t="shared" si="4"/>
        <v>0.12432133163204408</v>
      </c>
      <c r="AS23" s="36">
        <f t="shared" si="4"/>
        <v>0.12850303663171364</v>
      </c>
      <c r="AT23" s="36">
        <f t="shared" si="4"/>
        <v>0.13393367579298521</v>
      </c>
      <c r="AU23" s="36">
        <f t="shared" si="4"/>
        <v>0.13224619475366445</v>
      </c>
      <c r="AV23" s="36">
        <f t="shared" si="4"/>
        <v>0.13476527439063302</v>
      </c>
      <c r="AW23" s="36">
        <f t="shared" si="4"/>
        <v>0.12713708703322621</v>
      </c>
      <c r="AX23" s="36">
        <f t="shared" si="4"/>
        <v>0.13613871072858469</v>
      </c>
      <c r="AY23" s="36">
        <f t="shared" si="4"/>
        <v>0.13709880036496058</v>
      </c>
      <c r="AZ23" s="36">
        <f t="shared" si="4"/>
        <v>0.13177992518149834</v>
      </c>
      <c r="BA23" s="36">
        <f t="shared" si="4"/>
        <v>0.13067821431898613</v>
      </c>
      <c r="BB23" s="36">
        <f t="shared" si="4"/>
        <v>0.12862791136774951</v>
      </c>
      <c r="BC23" s="36">
        <f t="shared" si="4"/>
        <v>0.13043681491598486</v>
      </c>
      <c r="BD23" s="36">
        <f t="shared" si="4"/>
        <v>0.13335251584307806</v>
      </c>
      <c r="BE23" s="36">
        <f t="shared" si="4"/>
        <v>0.13694765774047149</v>
      </c>
      <c r="BF23" s="36">
        <f t="shared" si="4"/>
        <v>0.13684393995511884</v>
      </c>
      <c r="BG23" s="36">
        <f t="shared" si="4"/>
        <v>0.12998309017934298</v>
      </c>
      <c r="BH23" s="36">
        <f t="shared" si="4"/>
        <v>0.13257955200207716</v>
      </c>
      <c r="BI23" s="36">
        <f t="shared" si="4"/>
        <v>0.13509041970919136</v>
      </c>
      <c r="BJ23" s="36">
        <f t="shared" si="4"/>
        <v>0.1348599663460856</v>
      </c>
      <c r="BK23" s="36">
        <f t="shared" si="4"/>
        <v>0.13632632153583377</v>
      </c>
      <c r="BL23" s="36">
        <f t="shared" si="4"/>
        <v>0.13438533925346807</v>
      </c>
      <c r="BM23" s="36">
        <f t="shared" si="4"/>
        <v>0.12516102629416853</v>
      </c>
      <c r="BN23" s="36">
        <f t="shared" si="4"/>
        <v>0.12828057674691309</v>
      </c>
      <c r="BO23" s="36">
        <f t="shared" si="4"/>
        <v>0.12892469388978484</v>
      </c>
      <c r="BP23" s="36">
        <f t="shared" si="4"/>
        <v>0.14121622832928327</v>
      </c>
      <c r="BQ23" s="36">
        <f t="shared" si="4"/>
        <v>0.14082816802558126</v>
      </c>
      <c r="BR23" s="36">
        <f t="shared" si="4"/>
        <v>0.14065241659300398</v>
      </c>
      <c r="BS23" s="36">
        <f t="shared" si="4"/>
        <v>0.13622227634370335</v>
      </c>
      <c r="BT23" s="36">
        <f t="shared" si="4"/>
        <v>0.14347423865725867</v>
      </c>
      <c r="BU23" s="36">
        <f t="shared" si="2"/>
        <v>0.12989064141155757</v>
      </c>
      <c r="BV23" s="36">
        <f t="shared" si="2"/>
        <v>0.15151230199384291</v>
      </c>
      <c r="BW23" s="36">
        <f t="shared" si="2"/>
        <v>0.15074377096719577</v>
      </c>
    </row>
    <row r="24" spans="1:75" x14ac:dyDescent="0.35">
      <c r="A24" s="34" t="s">
        <v>391</v>
      </c>
      <c r="B24" s="35"/>
      <c r="C24" s="35"/>
      <c r="D24" s="35"/>
      <c r="E24" s="35"/>
      <c r="F24" s="35"/>
      <c r="G24" s="35"/>
      <c r="H24" s="35"/>
      <c r="I24" s="35"/>
      <c r="J24" s="35"/>
      <c r="K24" s="35"/>
      <c r="L24" s="36">
        <f t="shared" ref="L24:BT24" si="5">L11/L$13</f>
        <v>5.8453612423715995E-2</v>
      </c>
      <c r="M24" s="36">
        <f t="shared" si="5"/>
        <v>5.5601873737590797E-2</v>
      </c>
      <c r="N24" s="36">
        <f t="shared" si="5"/>
        <v>5.8130352309975625E-2</v>
      </c>
      <c r="O24" s="36">
        <f t="shared" si="5"/>
        <v>5.1132973972839689E-2</v>
      </c>
      <c r="P24" s="36">
        <f t="shared" si="5"/>
        <v>5.5789154344439713E-2</v>
      </c>
      <c r="Q24" s="36">
        <f t="shared" si="5"/>
        <v>6.397788096841657E-2</v>
      </c>
      <c r="R24" s="36">
        <f t="shared" si="5"/>
        <v>6.3404326848576067E-2</v>
      </c>
      <c r="S24" s="36">
        <f t="shared" si="5"/>
        <v>5.9209393574170571E-2</v>
      </c>
      <c r="T24" s="36">
        <f t="shared" si="5"/>
        <v>5.2760368968365973E-2</v>
      </c>
      <c r="U24" s="36">
        <f t="shared" si="5"/>
        <v>4.562197930787263E-2</v>
      </c>
      <c r="V24" s="36">
        <f t="shared" si="5"/>
        <v>5.2791102066745269E-2</v>
      </c>
      <c r="W24" s="36">
        <f t="shared" si="5"/>
        <v>5.3033953242638501E-2</v>
      </c>
      <c r="X24" s="36">
        <f t="shared" si="5"/>
        <v>4.8986313906688214E-2</v>
      </c>
      <c r="Y24" s="36">
        <f t="shared" si="5"/>
        <v>5.338100275669292E-2</v>
      </c>
      <c r="Z24" s="36">
        <f t="shared" si="5"/>
        <v>4.6418497812758641E-2</v>
      </c>
      <c r="AA24" s="36">
        <f t="shared" si="5"/>
        <v>4.761822232749275E-2</v>
      </c>
      <c r="AB24" s="36">
        <f t="shared" si="5"/>
        <v>2.1667463820833427E-2</v>
      </c>
      <c r="AC24" s="36">
        <f t="shared" si="5"/>
        <v>3.2969286662505717E-2</v>
      </c>
      <c r="AD24" s="36">
        <f t="shared" si="5"/>
        <v>3.1426085515412663E-2</v>
      </c>
      <c r="AE24" s="36">
        <f t="shared" si="5"/>
        <v>2.3515085359314195E-2</v>
      </c>
      <c r="AF24" s="36">
        <f t="shared" si="5"/>
        <v>3.7858862048838787E-2</v>
      </c>
      <c r="AG24" s="36">
        <f t="shared" si="5"/>
        <v>3.8725598752733723E-2</v>
      </c>
      <c r="AH24" s="36">
        <f t="shared" si="5"/>
        <v>2.0530222626550763E-2</v>
      </c>
      <c r="AI24" s="36">
        <f t="shared" si="5"/>
        <v>1.7675498316619204E-2</v>
      </c>
      <c r="AJ24" s="36">
        <f t="shared" si="5"/>
        <v>1.7928202668843748E-2</v>
      </c>
      <c r="AK24" s="36">
        <f t="shared" si="5"/>
        <v>1.5438533421421844E-2</v>
      </c>
      <c r="AL24" s="36">
        <f t="shared" si="5"/>
        <v>1.5419128300069779E-2</v>
      </c>
      <c r="AM24" s="36">
        <f t="shared" si="5"/>
        <v>1.2449908715530545E-2</v>
      </c>
      <c r="AN24" s="36">
        <f t="shared" si="5"/>
        <v>2.307127680759425E-2</v>
      </c>
      <c r="AO24" s="36">
        <f t="shared" si="5"/>
        <v>2.0056608706293923E-2</v>
      </c>
      <c r="AP24" s="36">
        <f t="shared" si="5"/>
        <v>2.9159709334371665E-2</v>
      </c>
      <c r="AQ24" s="36">
        <f t="shared" si="5"/>
        <v>2.5676200438058756E-2</v>
      </c>
      <c r="AR24" s="36">
        <f t="shared" si="5"/>
        <v>1.9998335534085969E-2</v>
      </c>
      <c r="AS24" s="36">
        <f t="shared" si="5"/>
        <v>1.3805549861399891E-3</v>
      </c>
      <c r="AT24" s="36">
        <f t="shared" si="5"/>
        <v>-2.0014585971758342E-2</v>
      </c>
      <c r="AU24" s="36">
        <f t="shared" si="5"/>
        <v>-6.4917145650370501E-3</v>
      </c>
      <c r="AV24" s="36">
        <f t="shared" si="5"/>
        <v>-7.8246013648547337E-3</v>
      </c>
      <c r="AW24" s="36">
        <f t="shared" si="5"/>
        <v>3.1972915247745356E-3</v>
      </c>
      <c r="AX24" s="36">
        <f t="shared" si="5"/>
        <v>7.1968453840648861E-4</v>
      </c>
      <c r="AY24" s="36">
        <f t="shared" si="5"/>
        <v>1.4847373502824343E-2</v>
      </c>
      <c r="AZ24" s="36">
        <f t="shared" si="5"/>
        <v>2.4195893553748165E-2</v>
      </c>
      <c r="BA24" s="36">
        <f t="shared" si="5"/>
        <v>2.6301250617074119E-2</v>
      </c>
      <c r="BB24" s="36">
        <f t="shared" si="5"/>
        <v>2.6675769297204988E-2</v>
      </c>
      <c r="BC24" s="36">
        <f t="shared" si="5"/>
        <v>8.3893369891177155E-3</v>
      </c>
      <c r="BD24" s="36">
        <f t="shared" si="5"/>
        <v>5.0875627921068483E-3</v>
      </c>
      <c r="BE24" s="36">
        <f t="shared" si="5"/>
        <v>4.8913172493689787E-3</v>
      </c>
      <c r="BF24" s="36">
        <f t="shared" si="5"/>
        <v>8.1553993621794694E-3</v>
      </c>
      <c r="BG24" s="36">
        <f t="shared" si="5"/>
        <v>1.5702045700870464E-2</v>
      </c>
      <c r="BH24" s="36">
        <f t="shared" si="5"/>
        <v>1.4188815989337097E-2</v>
      </c>
      <c r="BI24" s="36">
        <f t="shared" si="5"/>
        <v>8.0920313721063175E-3</v>
      </c>
      <c r="BJ24" s="36">
        <f t="shared" si="5"/>
        <v>-2.732904406054084E-2</v>
      </c>
      <c r="BK24" s="36">
        <f t="shared" si="5"/>
        <v>-2.5718347842980098E-2</v>
      </c>
      <c r="BL24" s="36">
        <f t="shared" si="5"/>
        <v>-1.0458331535420648E-2</v>
      </c>
      <c r="BM24" s="36">
        <f t="shared" si="5"/>
        <v>-5.7337193422549457E-3</v>
      </c>
      <c r="BN24" s="36">
        <f t="shared" si="5"/>
        <v>3.9653887650622816E-4</v>
      </c>
      <c r="BO24" s="36">
        <f t="shared" si="5"/>
        <v>-1.4739690089589128E-4</v>
      </c>
      <c r="BP24" s="36">
        <f t="shared" si="5"/>
        <v>-1.1401724108213069E-3</v>
      </c>
      <c r="BQ24" s="36">
        <f t="shared" si="5"/>
        <v>-1.489613882055524E-3</v>
      </c>
      <c r="BR24" s="36">
        <f t="shared" si="5"/>
        <v>4.7739942911512682E-3</v>
      </c>
      <c r="BS24" s="36">
        <f t="shared" si="5"/>
        <v>1.2006100703513553E-2</v>
      </c>
      <c r="BT24" s="36">
        <f t="shared" si="5"/>
        <v>7.0744844019894624E-3</v>
      </c>
      <c r="BU24" s="36">
        <f t="shared" si="2"/>
        <v>-5.1971808112381224E-2</v>
      </c>
      <c r="BV24" s="36">
        <f t="shared" si="2"/>
        <v>-3.012721592175845E-2</v>
      </c>
      <c r="BW24" s="36">
        <f t="shared" si="2"/>
        <v>-1.172278120483373E-2</v>
      </c>
    </row>
    <row r="25" spans="1:75" x14ac:dyDescent="0.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row>
    <row r="26" spans="1:75" x14ac:dyDescent="0.35">
      <c r="A26" s="34" t="s">
        <v>382</v>
      </c>
      <c r="B26" s="35"/>
      <c r="C26" s="35"/>
      <c r="D26" s="35"/>
      <c r="E26" s="35"/>
      <c r="F26" s="35"/>
      <c r="G26" s="35"/>
      <c r="H26" s="35"/>
      <c r="I26" s="35"/>
      <c r="J26" s="35"/>
      <c r="K26" s="35"/>
      <c r="L26" s="36">
        <f>L15</f>
        <v>0.3413138122573865</v>
      </c>
      <c r="M26" s="36">
        <f t="shared" ref="M26:BW29" si="6">M15</f>
        <v>0.33600928273668829</v>
      </c>
      <c r="N26" s="36">
        <f t="shared" si="6"/>
        <v>0.34161527655420365</v>
      </c>
      <c r="O26" s="36">
        <f t="shared" si="6"/>
        <v>0.34174724037263354</v>
      </c>
      <c r="P26" s="36">
        <f t="shared" si="6"/>
        <v>0.34546143314559852</v>
      </c>
      <c r="Q26" s="36">
        <f t="shared" si="6"/>
        <v>0.34596434015100491</v>
      </c>
      <c r="R26" s="36">
        <f t="shared" si="6"/>
        <v>0.34365142525457071</v>
      </c>
      <c r="S26" s="36">
        <f t="shared" si="6"/>
        <v>0.34209939204640522</v>
      </c>
      <c r="T26" s="36">
        <f t="shared" si="6"/>
        <v>0.33886554221513288</v>
      </c>
      <c r="U26" s="36">
        <f t="shared" si="6"/>
        <v>0.34921776177271618</v>
      </c>
      <c r="V26" s="36">
        <f t="shared" si="6"/>
        <v>0.34669710167554052</v>
      </c>
      <c r="W26" s="36">
        <f t="shared" si="6"/>
        <v>0.35378122762726555</v>
      </c>
      <c r="X26" s="36">
        <f t="shared" si="6"/>
        <v>0.35827245269009228</v>
      </c>
      <c r="Y26" s="36">
        <f t="shared" si="6"/>
        <v>0.35641516670141493</v>
      </c>
      <c r="Z26" s="36">
        <f t="shared" si="6"/>
        <v>0.3590757849578598</v>
      </c>
      <c r="AA26" s="36">
        <f t="shared" si="6"/>
        <v>0.36690853211168178</v>
      </c>
      <c r="AB26" s="36">
        <f t="shared" si="6"/>
        <v>0.37736250589301745</v>
      </c>
      <c r="AC26" s="36">
        <f t="shared" si="6"/>
        <v>0.37432763904221</v>
      </c>
      <c r="AD26" s="36">
        <f t="shared" si="6"/>
        <v>0.37418583055805466</v>
      </c>
      <c r="AE26" s="36">
        <f t="shared" si="6"/>
        <v>0.37223247459390912</v>
      </c>
      <c r="AF26" s="36">
        <f t="shared" si="6"/>
        <v>0.36097201524898609</v>
      </c>
      <c r="AG26" s="36">
        <f t="shared" si="6"/>
        <v>0.3628180533432232</v>
      </c>
      <c r="AH26" s="36">
        <f t="shared" si="6"/>
        <v>0.36811218945946012</v>
      </c>
      <c r="AI26" s="36">
        <f t="shared" si="6"/>
        <v>0.36416453079385419</v>
      </c>
      <c r="AJ26" s="36">
        <f t="shared" si="6"/>
        <v>0.35734351502523726</v>
      </c>
      <c r="AK26" s="36">
        <f t="shared" si="6"/>
        <v>0.34693822584619916</v>
      </c>
      <c r="AL26" s="36">
        <f t="shared" si="6"/>
        <v>0.33906866147186521</v>
      </c>
      <c r="AM26" s="36">
        <f t="shared" si="6"/>
        <v>0.32870966535467688</v>
      </c>
      <c r="AN26" s="36">
        <f t="shared" si="6"/>
        <v>0.32176824733813753</v>
      </c>
      <c r="AO26" s="36">
        <f t="shared" si="6"/>
        <v>0.31405517697876284</v>
      </c>
      <c r="AP26" s="36">
        <f t="shared" si="6"/>
        <v>0.30725005436074293</v>
      </c>
      <c r="AQ26" s="36">
        <f t="shared" si="6"/>
        <v>0.31152384738219074</v>
      </c>
      <c r="AR26" s="36">
        <f t="shared" si="6"/>
        <v>0.31699317754327805</v>
      </c>
      <c r="AS26" s="36">
        <f t="shared" si="6"/>
        <v>0.31377042664264881</v>
      </c>
      <c r="AT26" s="36">
        <f t="shared" si="6"/>
        <v>0.31418183167470548</v>
      </c>
      <c r="AU26" s="36">
        <f t="shared" si="6"/>
        <v>0.31088246348624743</v>
      </c>
      <c r="AV26" s="36">
        <f t="shared" si="6"/>
        <v>0.31198720773980143</v>
      </c>
      <c r="AW26" s="36">
        <f t="shared" si="6"/>
        <v>0.30979741875533084</v>
      </c>
      <c r="AX26" s="36">
        <f t="shared" si="6"/>
        <v>0.31053988739381905</v>
      </c>
      <c r="AY26" s="36">
        <f t="shared" si="6"/>
        <v>0.32238244441726011</v>
      </c>
      <c r="AZ26" s="36">
        <f t="shared" si="6"/>
        <v>0.32417144357355748</v>
      </c>
      <c r="BA26" s="36">
        <f t="shared" si="6"/>
        <v>0.32827633400574296</v>
      </c>
      <c r="BB26" s="36">
        <f t="shared" si="6"/>
        <v>0.33009778865471084</v>
      </c>
      <c r="BC26" s="36">
        <f t="shared" si="6"/>
        <v>0.33516278573755787</v>
      </c>
      <c r="BD26" s="36">
        <f t="shared" si="6"/>
        <v>0.33334480024778368</v>
      </c>
      <c r="BE26" s="36">
        <f t="shared" si="6"/>
        <v>0.33058718840717322</v>
      </c>
      <c r="BF26" s="36">
        <f t="shared" si="6"/>
        <v>0.32982038767785732</v>
      </c>
      <c r="BG26" s="36">
        <f t="shared" si="6"/>
        <v>0.32759769282229972</v>
      </c>
      <c r="BH26" s="36">
        <f t="shared" si="6"/>
        <v>0.32522941053637938</v>
      </c>
      <c r="BI26" s="36">
        <f t="shared" si="6"/>
        <v>0.32695862749157772</v>
      </c>
      <c r="BJ26" s="36">
        <f t="shared" si="6"/>
        <v>0.33674667786406476</v>
      </c>
      <c r="BK26" s="36">
        <f t="shared" si="6"/>
        <v>0.33656787604358351</v>
      </c>
      <c r="BL26" s="36">
        <f t="shared" si="6"/>
        <v>0.33346482402914523</v>
      </c>
      <c r="BM26" s="36">
        <f t="shared" si="6"/>
        <v>0.33640706204134851</v>
      </c>
      <c r="BN26" s="36">
        <f t="shared" si="6"/>
        <v>0.33497479971836297</v>
      </c>
      <c r="BO26" s="36">
        <f t="shared" si="6"/>
        <v>0.33325107319934943</v>
      </c>
      <c r="BP26" s="36">
        <f t="shared" si="6"/>
        <v>0.33031087515306423</v>
      </c>
      <c r="BQ26" s="36">
        <f t="shared" si="6"/>
        <v>0.33199956045648071</v>
      </c>
      <c r="BR26" s="36">
        <f t="shared" si="6"/>
        <v>0.33224464922361241</v>
      </c>
      <c r="BS26" s="36">
        <f t="shared" si="6"/>
        <v>0.33801957026046298</v>
      </c>
      <c r="BT26" s="36">
        <f t="shared" si="6"/>
        <v>0.34009248371283995</v>
      </c>
      <c r="BU26" s="36">
        <f t="shared" si="6"/>
        <v>0.34719070094155741</v>
      </c>
      <c r="BV26" s="36">
        <f t="shared" si="6"/>
        <v>0.34116510721647159</v>
      </c>
      <c r="BW26" s="36">
        <f t="shared" si="6"/>
        <v>0.34721760480673136</v>
      </c>
    </row>
    <row r="27" spans="1:75" x14ac:dyDescent="0.35">
      <c r="A27" s="34" t="s">
        <v>383</v>
      </c>
      <c r="B27" s="35"/>
      <c r="C27" s="35"/>
      <c r="D27" s="35"/>
      <c r="E27" s="35"/>
      <c r="F27" s="35"/>
      <c r="G27" s="35"/>
      <c r="H27" s="35"/>
      <c r="I27" s="35"/>
      <c r="J27" s="35"/>
      <c r="K27" s="35"/>
      <c r="L27" s="36">
        <f>L16</f>
        <v>0.19961205674265872</v>
      </c>
      <c r="M27" s="36">
        <f t="shared" si="6"/>
        <v>0.20177704241694958</v>
      </c>
      <c r="N27" s="36">
        <f t="shared" si="6"/>
        <v>0.18827630816606744</v>
      </c>
      <c r="O27" s="36">
        <f t="shared" si="6"/>
        <v>0.19172835453136636</v>
      </c>
      <c r="P27" s="36">
        <f t="shared" si="6"/>
        <v>0.17826058936057509</v>
      </c>
      <c r="Q27" s="36">
        <f t="shared" si="6"/>
        <v>0.16767076672220058</v>
      </c>
      <c r="R27" s="36">
        <f t="shared" si="6"/>
        <v>0.16374209103874307</v>
      </c>
      <c r="S27" s="36">
        <f t="shared" si="6"/>
        <v>0.16174063394985536</v>
      </c>
      <c r="T27" s="36">
        <f t="shared" si="6"/>
        <v>0.16073484293959595</v>
      </c>
      <c r="U27" s="36">
        <f t="shared" si="6"/>
        <v>0.15396928731237197</v>
      </c>
      <c r="V27" s="36">
        <f t="shared" si="6"/>
        <v>0.14167532521134923</v>
      </c>
      <c r="W27" s="36">
        <f t="shared" si="6"/>
        <v>0.13764327569301865</v>
      </c>
      <c r="X27" s="36">
        <f t="shared" si="6"/>
        <v>0.13062153656651879</v>
      </c>
      <c r="Y27" s="36">
        <f t="shared" si="6"/>
        <v>0.13243579942806991</v>
      </c>
      <c r="Z27" s="36">
        <f t="shared" si="6"/>
        <v>0.12612472624295551</v>
      </c>
      <c r="AA27" s="36">
        <f t="shared" si="6"/>
        <v>0.11645696008257317</v>
      </c>
      <c r="AB27" s="36">
        <f t="shared" si="6"/>
        <v>0.10952298779947341</v>
      </c>
      <c r="AC27" s="36">
        <f t="shared" si="6"/>
        <v>0.10160692880692349</v>
      </c>
      <c r="AD27" s="36">
        <f t="shared" si="6"/>
        <v>9.7692770070131704E-2</v>
      </c>
      <c r="AE27" s="36">
        <f t="shared" si="6"/>
        <v>9.9150385942228345E-2</v>
      </c>
      <c r="AF27" s="36">
        <f t="shared" si="6"/>
        <v>9.4484460442402898E-2</v>
      </c>
      <c r="AG27" s="36">
        <f t="shared" si="6"/>
        <v>9.1640585603252986E-2</v>
      </c>
      <c r="AH27" s="36">
        <f t="shared" si="6"/>
        <v>8.4823461442275164E-2</v>
      </c>
      <c r="AI27" s="36">
        <f t="shared" si="6"/>
        <v>8.4714515741474691E-2</v>
      </c>
      <c r="AJ27" s="36">
        <f t="shared" si="6"/>
        <v>8.3068137281295445E-2</v>
      </c>
      <c r="AK27" s="36">
        <f t="shared" si="6"/>
        <v>7.6969133159259157E-2</v>
      </c>
      <c r="AL27" s="36">
        <f t="shared" si="6"/>
        <v>7.5336487542995226E-2</v>
      </c>
      <c r="AM27" s="36">
        <f t="shared" si="6"/>
        <v>7.2699516196027186E-2</v>
      </c>
      <c r="AN27" s="36">
        <f t="shared" si="6"/>
        <v>6.8626877034146744E-2</v>
      </c>
      <c r="AO27" s="36">
        <f t="shared" si="6"/>
        <v>6.5052498674033718E-2</v>
      </c>
      <c r="AP27" s="36">
        <f t="shared" si="6"/>
        <v>6.7987034330705479E-2</v>
      </c>
      <c r="AQ27" s="36">
        <f t="shared" si="6"/>
        <v>6.7659144230026502E-2</v>
      </c>
      <c r="AR27" s="36">
        <f t="shared" si="6"/>
        <v>6.4089073763642895E-2</v>
      </c>
      <c r="AS27" s="36">
        <f t="shared" si="6"/>
        <v>6.339990971886425E-2</v>
      </c>
      <c r="AT27" s="36">
        <f t="shared" si="6"/>
        <v>5.9614571659660061E-2</v>
      </c>
      <c r="AU27" s="36">
        <f t="shared" si="6"/>
        <v>5.9765977168307796E-2</v>
      </c>
      <c r="AV27" s="36">
        <f t="shared" si="6"/>
        <v>5.8187992984611532E-2</v>
      </c>
      <c r="AW27" s="36">
        <f t="shared" si="6"/>
        <v>5.7487222988919999E-2</v>
      </c>
      <c r="AX27" s="36">
        <f t="shared" si="6"/>
        <v>5.547080751983937E-2</v>
      </c>
      <c r="AY27" s="36">
        <f t="shared" si="6"/>
        <v>5.95491217035716E-2</v>
      </c>
      <c r="AZ27" s="36">
        <f t="shared" si="6"/>
        <v>6.01108763638427E-2</v>
      </c>
      <c r="BA27" s="36">
        <f t="shared" si="6"/>
        <v>6.0347246250535273E-2</v>
      </c>
      <c r="BB27" s="36">
        <f t="shared" si="6"/>
        <v>6.0786707963509247E-2</v>
      </c>
      <c r="BC27" s="36">
        <f t="shared" si="6"/>
        <v>6.115802249878572E-2</v>
      </c>
      <c r="BD27" s="36">
        <f t="shared" si="6"/>
        <v>5.9016932414456713E-2</v>
      </c>
      <c r="BE27" s="36">
        <f t="shared" si="6"/>
        <v>5.8129306630821796E-2</v>
      </c>
      <c r="BF27" s="36">
        <f t="shared" si="6"/>
        <v>5.5324296174859372E-2</v>
      </c>
      <c r="BG27" s="36">
        <f t="shared" si="6"/>
        <v>5.4130473797656072E-2</v>
      </c>
      <c r="BH27" s="36">
        <f t="shared" si="6"/>
        <v>5.3638809403142779E-2</v>
      </c>
      <c r="BI27" s="36">
        <f t="shared" si="6"/>
        <v>5.2169825764078817E-2</v>
      </c>
      <c r="BJ27" s="36">
        <f t="shared" si="6"/>
        <v>4.7569997282258164E-2</v>
      </c>
      <c r="BK27" s="36">
        <f t="shared" si="6"/>
        <v>4.679129775321389E-2</v>
      </c>
      <c r="BL27" s="36">
        <f t="shared" si="6"/>
        <v>4.5559645823655744E-2</v>
      </c>
      <c r="BM27" s="36">
        <f t="shared" si="6"/>
        <v>4.4926820137962092E-2</v>
      </c>
      <c r="BN27" s="36">
        <f t="shared" si="6"/>
        <v>4.2086242957009287E-2</v>
      </c>
      <c r="BO27" s="36">
        <f t="shared" si="6"/>
        <v>4.1792943351488199E-2</v>
      </c>
      <c r="BP27" s="36">
        <f t="shared" si="6"/>
        <v>4.0829555985989481E-2</v>
      </c>
      <c r="BQ27" s="36">
        <f t="shared" si="6"/>
        <v>4.0347015580072115E-2</v>
      </c>
      <c r="BR27" s="36">
        <f t="shared" si="6"/>
        <v>4.0059719953226658E-2</v>
      </c>
      <c r="BS27" s="36">
        <f t="shared" si="6"/>
        <v>4.0741060212372719E-2</v>
      </c>
      <c r="BT27" s="36">
        <f t="shared" si="6"/>
        <v>4.001266017222533E-2</v>
      </c>
      <c r="BU27" s="36">
        <f t="shared" si="6"/>
        <v>4.5117140900248077E-2</v>
      </c>
      <c r="BV27" s="36">
        <f t="shared" si="6"/>
        <v>4.2067493913400811E-2</v>
      </c>
      <c r="BW27" s="36">
        <f t="shared" si="6"/>
        <v>3.7772688471208272E-2</v>
      </c>
    </row>
    <row r="28" spans="1:75" x14ac:dyDescent="0.35">
      <c r="A28" s="34" t="s">
        <v>384</v>
      </c>
      <c r="L28" s="36">
        <f>L17</f>
        <v>4.7094119132894387E-2</v>
      </c>
      <c r="M28" s="36">
        <f t="shared" si="6"/>
        <v>4.9858180411706567E-2</v>
      </c>
      <c r="N28" s="36">
        <f t="shared" si="6"/>
        <v>5.2398072969991348E-2</v>
      </c>
      <c r="O28" s="36">
        <f t="shared" si="6"/>
        <v>5.6191555381405744E-2</v>
      </c>
      <c r="P28" s="36">
        <f t="shared" si="6"/>
        <v>5.7038798706657394E-2</v>
      </c>
      <c r="Q28" s="36">
        <f t="shared" si="6"/>
        <v>5.7166353550033674E-2</v>
      </c>
      <c r="R28" s="36">
        <f t="shared" si="6"/>
        <v>6.003062465363411E-2</v>
      </c>
      <c r="S28" s="36">
        <f t="shared" si="6"/>
        <v>6.2455288614268349E-2</v>
      </c>
      <c r="T28" s="36">
        <f t="shared" si="6"/>
        <v>6.7285499866047746E-2</v>
      </c>
      <c r="U28" s="36">
        <f t="shared" si="6"/>
        <v>7.14902287176402E-2</v>
      </c>
      <c r="V28" s="36">
        <f t="shared" si="6"/>
        <v>7.3516876535433637E-2</v>
      </c>
      <c r="W28" s="36">
        <f t="shared" si="6"/>
        <v>7.5181206622449662E-2</v>
      </c>
      <c r="X28" s="36">
        <f t="shared" si="6"/>
        <v>7.4831747822470762E-2</v>
      </c>
      <c r="Y28" s="36">
        <f t="shared" si="6"/>
        <v>7.3556854538762304E-2</v>
      </c>
      <c r="Z28" s="36">
        <f t="shared" si="6"/>
        <v>7.3067373790261292E-2</v>
      </c>
      <c r="AA28" s="36">
        <f t="shared" si="6"/>
        <v>7.8106074173353593E-2</v>
      </c>
      <c r="AB28" s="36">
        <f t="shared" si="6"/>
        <v>7.5476440561773175E-2</v>
      </c>
      <c r="AC28" s="36">
        <f t="shared" si="6"/>
        <v>7.2644598789768783E-2</v>
      </c>
      <c r="AD28" s="36">
        <f t="shared" si="6"/>
        <v>7.2076026853123309E-2</v>
      </c>
      <c r="AE28" s="36">
        <f t="shared" si="6"/>
        <v>7.4606237062550318E-2</v>
      </c>
      <c r="AF28" s="36">
        <f t="shared" si="6"/>
        <v>7.7228695543178655E-2</v>
      </c>
      <c r="AG28" s="36">
        <f t="shared" si="6"/>
        <v>7.5124357534247788E-2</v>
      </c>
      <c r="AH28" s="36">
        <f t="shared" si="6"/>
        <v>8.4599628880085154E-2</v>
      </c>
      <c r="AI28" s="36">
        <f t="shared" si="6"/>
        <v>8.2628759987737138E-2</v>
      </c>
      <c r="AJ28" s="36">
        <f t="shared" si="6"/>
        <v>8.7206510456122613E-2</v>
      </c>
      <c r="AK28" s="36">
        <f t="shared" si="6"/>
        <v>9.1881238372309909E-2</v>
      </c>
      <c r="AL28" s="36">
        <f t="shared" si="6"/>
        <v>9.4288109403986076E-2</v>
      </c>
      <c r="AM28" s="36">
        <f t="shared" si="6"/>
        <v>9.3271402065547973E-2</v>
      </c>
      <c r="AN28" s="36">
        <f t="shared" si="6"/>
        <v>0.10187397183235021</v>
      </c>
      <c r="AO28" s="36">
        <f t="shared" si="6"/>
        <v>0.10041991746806754</v>
      </c>
      <c r="AP28" s="36">
        <f t="shared" si="6"/>
        <v>0.10580370462142166</v>
      </c>
      <c r="AQ28" s="36">
        <f t="shared" si="6"/>
        <v>0.10935819118470649</v>
      </c>
      <c r="AR28" s="36">
        <f t="shared" si="6"/>
        <v>0.11102432492747157</v>
      </c>
      <c r="AS28" s="36">
        <f t="shared" si="6"/>
        <v>0.11777018808331861</v>
      </c>
      <c r="AT28" s="36">
        <f t="shared" si="6"/>
        <v>0.12056131696041071</v>
      </c>
      <c r="AU28" s="36">
        <f t="shared" si="6"/>
        <v>0.11752160642091329</v>
      </c>
      <c r="AV28" s="36">
        <f t="shared" si="6"/>
        <v>0.11742471394523109</v>
      </c>
      <c r="AW28" s="36">
        <f t="shared" si="6"/>
        <v>0.11902627947221063</v>
      </c>
      <c r="AX28" s="36">
        <f t="shared" si="6"/>
        <v>0.11905893129132111</v>
      </c>
      <c r="AY28" s="36">
        <f t="shared" si="6"/>
        <v>0.11822913463659687</v>
      </c>
      <c r="AZ28" s="36">
        <f t="shared" si="6"/>
        <v>0.11268550614690115</v>
      </c>
      <c r="BA28" s="36">
        <f t="shared" si="6"/>
        <v>0.11658877774906776</v>
      </c>
      <c r="BB28" s="36">
        <f t="shared" si="6"/>
        <v>0.11952545373531183</v>
      </c>
      <c r="BC28" s="36">
        <f t="shared" si="6"/>
        <v>0.1157506364236278</v>
      </c>
      <c r="BD28" s="36">
        <f t="shared" si="6"/>
        <v>0.11508221961950564</v>
      </c>
      <c r="BE28" s="36">
        <f t="shared" si="6"/>
        <v>0.11697871096224324</v>
      </c>
      <c r="BF28" s="36">
        <f t="shared" si="6"/>
        <v>0.11769110211777808</v>
      </c>
      <c r="BG28" s="36">
        <f t="shared" si="6"/>
        <v>0.12338039283146202</v>
      </c>
      <c r="BH28" s="36">
        <f t="shared" si="6"/>
        <v>0.12662371018648103</v>
      </c>
      <c r="BI28" s="36">
        <f t="shared" si="6"/>
        <v>0.12984948072385719</v>
      </c>
      <c r="BJ28" s="36">
        <f t="shared" si="6"/>
        <v>0.1261486882523809</v>
      </c>
      <c r="BK28" s="36">
        <f t="shared" si="6"/>
        <v>0.12563991619659634</v>
      </c>
      <c r="BL28" s="36">
        <f t="shared" si="6"/>
        <v>0.12498487945387167</v>
      </c>
      <c r="BM28" s="36">
        <f t="shared" si="6"/>
        <v>0.12520553636427309</v>
      </c>
      <c r="BN28" s="36">
        <f t="shared" si="6"/>
        <v>0.11832623772647269</v>
      </c>
      <c r="BO28" s="36">
        <f t="shared" si="6"/>
        <v>0.11804910713512549</v>
      </c>
      <c r="BP28" s="36">
        <f t="shared" si="6"/>
        <v>0.1166208780119839</v>
      </c>
      <c r="BQ28" s="36">
        <f t="shared" si="6"/>
        <v>0.11522478040728049</v>
      </c>
      <c r="BR28" s="36">
        <f t="shared" si="6"/>
        <v>0.11283944510223864</v>
      </c>
      <c r="BS28" s="36">
        <f t="shared" si="6"/>
        <v>0.11576633873328523</v>
      </c>
      <c r="BT28" s="36">
        <f t="shared" si="6"/>
        <v>0.11392541157784278</v>
      </c>
      <c r="BU28" s="36">
        <f t="shared" si="6"/>
        <v>0.1197830942646084</v>
      </c>
      <c r="BV28" s="36">
        <f t="shared" si="6"/>
        <v>0.11661917681179318</v>
      </c>
      <c r="BW28" s="36">
        <f t="shared" si="6"/>
        <v>0.11737273260389595</v>
      </c>
    </row>
    <row r="29" spans="1:75" x14ac:dyDescent="0.35">
      <c r="A29" s="34" t="s">
        <v>393</v>
      </c>
      <c r="L29" s="36">
        <f>L18</f>
        <v>-3.5453438468815594E-2</v>
      </c>
      <c r="M29" s="36">
        <f t="shared" si="6"/>
        <v>-3.2990244531350722E-2</v>
      </c>
      <c r="N29" s="36">
        <f t="shared" si="6"/>
        <v>-3.3496829289586257E-2</v>
      </c>
      <c r="O29" s="36">
        <f t="shared" si="6"/>
        <v>-3.2441286214041888E-2</v>
      </c>
      <c r="P29" s="36">
        <f t="shared" si="6"/>
        <v>-3.312107717772144E-2</v>
      </c>
      <c r="Q29" s="36">
        <f t="shared" si="6"/>
        <v>-3.7609443125022152E-2</v>
      </c>
      <c r="R29" s="36">
        <f t="shared" si="6"/>
        <v>-3.9305140791986111E-2</v>
      </c>
      <c r="S29" s="36">
        <f t="shared" si="6"/>
        <v>-4.0103839540991393E-2</v>
      </c>
      <c r="T29" s="36">
        <f t="shared" si="6"/>
        <v>-3.7911286625289059E-2</v>
      </c>
      <c r="U29" s="36">
        <f t="shared" si="6"/>
        <v>-4.2994260427439514E-2</v>
      </c>
      <c r="V29" s="36">
        <f t="shared" si="6"/>
        <v>-4.3300798739531229E-2</v>
      </c>
      <c r="W29" s="36">
        <f t="shared" si="6"/>
        <v>-4.1395521484639625E-2</v>
      </c>
      <c r="X29" s="36">
        <f t="shared" si="6"/>
        <v>-3.915307674486538E-2</v>
      </c>
      <c r="Y29" s="36">
        <f t="shared" si="6"/>
        <v>-4.0019021438370807E-2</v>
      </c>
      <c r="Z29" s="36">
        <f t="shared" si="6"/>
        <v>-3.8858017914548397E-2</v>
      </c>
      <c r="AA29" s="36">
        <f t="shared" si="6"/>
        <v>-3.9955940434857125E-2</v>
      </c>
      <c r="AB29" s="36">
        <f t="shared" si="6"/>
        <v>-4.2003673046611893E-2</v>
      </c>
      <c r="AC29" s="36">
        <f t="shared" si="6"/>
        <v>-4.7303485504397509E-2</v>
      </c>
      <c r="AD29" s="36">
        <f t="shared" si="6"/>
        <v>-4.8787689863261624E-2</v>
      </c>
      <c r="AE29" s="36">
        <f t="shared" si="6"/>
        <v>-4.8217529443052652E-2</v>
      </c>
      <c r="AF29" s="36">
        <f t="shared" si="6"/>
        <v>-4.9987149019463849E-2</v>
      </c>
      <c r="AG29" s="36">
        <f t="shared" si="6"/>
        <v>-5.2597255907483154E-2</v>
      </c>
      <c r="AH29" s="36">
        <f t="shared" si="6"/>
        <v>-5.3718630626334432E-2</v>
      </c>
      <c r="AI29" s="36">
        <f t="shared" si="6"/>
        <v>-5.5019381664820788E-2</v>
      </c>
      <c r="AJ29" s="36">
        <f t="shared" si="6"/>
        <v>-5.8461564467840281E-2</v>
      </c>
      <c r="AK29" s="36">
        <f t="shared" si="6"/>
        <v>-6.1175854819309823E-2</v>
      </c>
      <c r="AL29" s="36">
        <f t="shared" si="6"/>
        <v>-5.904895680631321E-2</v>
      </c>
      <c r="AM29" s="36">
        <f t="shared" si="6"/>
        <v>-5.6915389910137254E-2</v>
      </c>
      <c r="AN29" s="36">
        <f t="shared" si="6"/>
        <v>-5.663165636059745E-2</v>
      </c>
      <c r="AO29" s="36">
        <f t="shared" si="6"/>
        <v>-5.1976460734234946E-2</v>
      </c>
      <c r="AP29" s="36">
        <f t="shared" si="6"/>
        <v>-5.1376110602620435E-2</v>
      </c>
      <c r="AQ29" s="36">
        <f t="shared" si="6"/>
        <v>-5.5088908238626881E-2</v>
      </c>
      <c r="AR29" s="36">
        <f t="shared" si="6"/>
        <v>-5.9268239247142432E-2</v>
      </c>
      <c r="AS29" s="36">
        <f t="shared" si="6"/>
        <v>-6.1487149580271287E-2</v>
      </c>
      <c r="AT29" s="36">
        <f t="shared" si="6"/>
        <v>-6.2697503643179955E-2</v>
      </c>
      <c r="AU29" s="36">
        <f t="shared" si="6"/>
        <v>-6.381982896150129E-2</v>
      </c>
      <c r="AV29" s="36">
        <f t="shared" si="6"/>
        <v>-6.3060923188922036E-2</v>
      </c>
      <c r="AW29" s="36">
        <f t="shared" si="6"/>
        <v>-6.5372340327376793E-2</v>
      </c>
      <c r="AX29" s="36">
        <f t="shared" si="6"/>
        <v>-6.8696899823430468E-2</v>
      </c>
      <c r="AY29" s="36">
        <f t="shared" si="6"/>
        <v>-8.9215450983752831E-2</v>
      </c>
      <c r="AZ29" s="36">
        <f t="shared" si="6"/>
        <v>-9.1286767021656529E-2</v>
      </c>
      <c r="BA29" s="36">
        <f t="shared" si="6"/>
        <v>-9.0656994135446534E-2</v>
      </c>
      <c r="BB29" s="36">
        <f t="shared" si="6"/>
        <v>-9.0564214394311518E-2</v>
      </c>
      <c r="BC29" s="36">
        <f t="shared" si="6"/>
        <v>-8.7819914077512898E-2</v>
      </c>
      <c r="BD29" s="36">
        <f t="shared" si="6"/>
        <v>-8.8344180420104335E-2</v>
      </c>
      <c r="BE29" s="36">
        <f t="shared" si="6"/>
        <v>-8.7081464879092907E-2</v>
      </c>
      <c r="BF29" s="36">
        <f t="shared" si="6"/>
        <v>-8.8625533816060864E-2</v>
      </c>
      <c r="BG29" s="36">
        <f t="shared" si="6"/>
        <v>-8.781683520549334E-2</v>
      </c>
      <c r="BH29" s="36">
        <f t="shared" si="6"/>
        <v>-8.620811849825312E-2</v>
      </c>
      <c r="BI29" s="36">
        <f t="shared" si="6"/>
        <v>-8.8771831938498566E-2</v>
      </c>
      <c r="BJ29" s="36">
        <f t="shared" si="6"/>
        <v>-8.8313134058325082E-2</v>
      </c>
      <c r="BK29" s="36">
        <f t="shared" si="6"/>
        <v>-8.7779002813314466E-2</v>
      </c>
      <c r="BL29" s="36">
        <f t="shared" si="6"/>
        <v>-8.9448112722014098E-2</v>
      </c>
      <c r="BM29" s="36">
        <f t="shared" si="6"/>
        <v>-9.6613338248086503E-2</v>
      </c>
      <c r="BN29" s="36">
        <f t="shared" si="6"/>
        <v>-0.10010718351417945</v>
      </c>
      <c r="BO29" s="36">
        <f t="shared" si="6"/>
        <v>-0.10038725253498926</v>
      </c>
      <c r="BP29" s="36">
        <f t="shared" si="6"/>
        <v>-9.9684460647817677E-2</v>
      </c>
      <c r="BQ29" s="36">
        <f t="shared" si="6"/>
        <v>-9.9016801125804341E-2</v>
      </c>
      <c r="BR29" s="36">
        <f t="shared" si="6"/>
        <v>-9.8319297655650867E-2</v>
      </c>
      <c r="BS29" s="36">
        <f t="shared" si="6"/>
        <v>-0.10476774755538337</v>
      </c>
      <c r="BT29" s="36">
        <f t="shared" si="6"/>
        <v>-0.10186741959574729</v>
      </c>
      <c r="BU29" s="36">
        <f t="shared" si="6"/>
        <v>-0.10465136855799584</v>
      </c>
      <c r="BV29" s="36">
        <f t="shared" si="6"/>
        <v>-9.8688836650313375E-2</v>
      </c>
      <c r="BW29" s="36">
        <f t="shared" si="6"/>
        <v>-9.9789323928263382E-2</v>
      </c>
    </row>
    <row r="30" spans="1:75" x14ac:dyDescent="0.35">
      <c r="A30" s="34" t="s">
        <v>394</v>
      </c>
      <c r="L30" s="36">
        <f>L19+L20</f>
        <v>0.13669757344828651</v>
      </c>
      <c r="M30" s="36">
        <f t="shared" ref="M30:BT30" si="7">M19+M20</f>
        <v>0.13601358029996991</v>
      </c>
      <c r="N30" s="36">
        <f t="shared" si="7"/>
        <v>0.13965015040040635</v>
      </c>
      <c r="O30" s="36">
        <f t="shared" si="7"/>
        <v>0.14653647791415592</v>
      </c>
      <c r="P30" s="36">
        <f t="shared" si="7"/>
        <v>0.15112523008389123</v>
      </c>
      <c r="Q30" s="36">
        <f t="shared" si="7"/>
        <v>0.15348622877600937</v>
      </c>
      <c r="R30" s="36">
        <f t="shared" si="7"/>
        <v>0.1563643335723422</v>
      </c>
      <c r="S30" s="36">
        <f t="shared" si="7"/>
        <v>0.15736710260520362</v>
      </c>
      <c r="T30" s="36">
        <f t="shared" si="7"/>
        <v>0.15980670523445006</v>
      </c>
      <c r="U30" s="36">
        <f t="shared" si="7"/>
        <v>0.16302878850931798</v>
      </c>
      <c r="V30" s="36">
        <f t="shared" si="7"/>
        <v>0.16198028543587922</v>
      </c>
      <c r="W30" s="36">
        <f t="shared" si="7"/>
        <v>0.15980095130971442</v>
      </c>
      <c r="X30" s="36">
        <f t="shared" si="7"/>
        <v>0.16047955288161986</v>
      </c>
      <c r="Y30" s="36">
        <f t="shared" si="7"/>
        <v>0.16421112509620109</v>
      </c>
      <c r="Z30" s="36">
        <f t="shared" si="7"/>
        <v>0.16587621959115201</v>
      </c>
      <c r="AA30" s="36">
        <f t="shared" si="7"/>
        <v>0.17078521539696936</v>
      </c>
      <c r="AB30" s="36">
        <f t="shared" si="7"/>
        <v>0.18944921856768304</v>
      </c>
      <c r="AC30" s="36">
        <f t="shared" si="7"/>
        <v>0.18977145095217046</v>
      </c>
      <c r="AD30" s="36">
        <f t="shared" si="7"/>
        <v>0.19230116640623771</v>
      </c>
      <c r="AE30" s="36">
        <f t="shared" si="7"/>
        <v>0.19938395094990141</v>
      </c>
      <c r="AF30" s="36">
        <f t="shared" si="7"/>
        <v>0.20188624539928565</v>
      </c>
      <c r="AG30" s="36">
        <f t="shared" si="7"/>
        <v>0.20529532301830614</v>
      </c>
      <c r="AH30" s="36">
        <f t="shared" si="7"/>
        <v>0.21728555843756972</v>
      </c>
      <c r="AI30" s="36">
        <f t="shared" si="7"/>
        <v>0.22708896646771748</v>
      </c>
      <c r="AJ30" s="36">
        <f t="shared" si="7"/>
        <v>0.2280818045560922</v>
      </c>
      <c r="AK30" s="36">
        <f t="shared" si="7"/>
        <v>0.23397724649097074</v>
      </c>
      <c r="AL30" s="36">
        <f t="shared" si="7"/>
        <v>0.23673113462954454</v>
      </c>
      <c r="AM30" s="36">
        <f t="shared" si="7"/>
        <v>0.23277081492720894</v>
      </c>
      <c r="AN30" s="36">
        <f t="shared" si="7"/>
        <v>0.2296919182407903</v>
      </c>
      <c r="AO30" s="36">
        <f t="shared" si="7"/>
        <v>0.23112308443236598</v>
      </c>
      <c r="AP30" s="36">
        <f t="shared" si="7"/>
        <v>0.22507734395938367</v>
      </c>
      <c r="AQ30" s="36">
        <f t="shared" si="7"/>
        <v>0.22984866077936483</v>
      </c>
      <c r="AR30" s="36">
        <f t="shared" si="7"/>
        <v>0.23262912956217507</v>
      </c>
      <c r="AS30" s="36">
        <f t="shared" si="7"/>
        <v>0.24014648185699156</v>
      </c>
      <c r="AT30" s="36">
        <f t="shared" si="7"/>
        <v>0.248548227574731</v>
      </c>
      <c r="AU30" s="36">
        <f t="shared" si="7"/>
        <v>0.24545255703146707</v>
      </c>
      <c r="AV30" s="36">
        <f t="shared" si="7"/>
        <v>0.24401904318945902</v>
      </c>
      <c r="AW30" s="36">
        <f t="shared" si="7"/>
        <v>0.24264250275614058</v>
      </c>
      <c r="AX30" s="36">
        <f t="shared" si="7"/>
        <v>0.24210654384422514</v>
      </c>
      <c r="AY30" s="36">
        <f t="shared" si="7"/>
        <v>0.24022065771789528</v>
      </c>
      <c r="AZ30" s="36">
        <f t="shared" si="7"/>
        <v>0.24265458469794832</v>
      </c>
      <c r="BA30" s="36">
        <f t="shared" si="7"/>
        <v>0.23530396824463221</v>
      </c>
      <c r="BB30" s="36">
        <f t="shared" si="7"/>
        <v>0.23426625570394916</v>
      </c>
      <c r="BC30" s="36">
        <f t="shared" si="7"/>
        <v>0.24094773688599203</v>
      </c>
      <c r="BD30" s="36">
        <f t="shared" si="7"/>
        <v>0.24590247217256295</v>
      </c>
      <c r="BE30" s="36">
        <f t="shared" si="7"/>
        <v>0.24487523124802124</v>
      </c>
      <c r="BF30" s="36">
        <f t="shared" si="7"/>
        <v>0.24651387306347111</v>
      </c>
      <c r="BG30" s="36">
        <f t="shared" si="7"/>
        <v>0.24616890416829398</v>
      </c>
      <c r="BH30" s="36">
        <f t="shared" si="7"/>
        <v>0.24626523208407389</v>
      </c>
      <c r="BI30" s="36">
        <f t="shared" si="7"/>
        <v>0.24911448451137741</v>
      </c>
      <c r="BJ30" s="36">
        <f t="shared" si="7"/>
        <v>0.26976560556781159</v>
      </c>
      <c r="BK30" s="36">
        <f t="shared" si="7"/>
        <v>0.26863634425233196</v>
      </c>
      <c r="BL30" s="36">
        <f t="shared" si="7"/>
        <v>0.26449507741550871</v>
      </c>
      <c r="BM30" s="36">
        <f t="shared" si="7"/>
        <v>0.27080787211506258</v>
      </c>
      <c r="BN30" s="36">
        <f t="shared" si="7"/>
        <v>0.27473771195652047</v>
      </c>
      <c r="BO30" s="36">
        <f t="shared" si="7"/>
        <v>0.27732145882297643</v>
      </c>
      <c r="BP30" s="36">
        <f t="shared" si="7"/>
        <v>0.27365408773516181</v>
      </c>
      <c r="BQ30" s="36">
        <f t="shared" si="7"/>
        <v>0.27498549774946557</v>
      </c>
      <c r="BR30" s="36">
        <f t="shared" si="7"/>
        <v>0.27189168413353892</v>
      </c>
      <c r="BS30" s="36">
        <f t="shared" si="7"/>
        <v>0.26892450921357203</v>
      </c>
      <c r="BT30" s="36">
        <f t="shared" si="7"/>
        <v>0.26619604261714575</v>
      </c>
      <c r="BU30" s="36">
        <f>BU19+BU20</f>
        <v>0.30544978885548552</v>
      </c>
      <c r="BV30" s="36">
        <f>BV19+BV20</f>
        <v>0.27945737616684641</v>
      </c>
      <c r="BW30" s="36">
        <f>BW19+BW20</f>
        <v>0.26387193573091788</v>
      </c>
    </row>
    <row r="31" spans="1:75" x14ac:dyDescent="0.35">
      <c r="A31" s="34" t="s">
        <v>395</v>
      </c>
      <c r="L31" s="36">
        <f>L21+L22</f>
        <v>0.1559803550109734</v>
      </c>
      <c r="M31" s="36">
        <f t="shared" ref="M31:BT31" si="8">M21+M22</f>
        <v>0.14951222656753621</v>
      </c>
      <c r="N31" s="36">
        <f t="shared" si="8"/>
        <v>0.15182901180186828</v>
      </c>
      <c r="O31" s="36">
        <f t="shared" si="8"/>
        <v>0.15369721230862643</v>
      </c>
      <c r="P31" s="36">
        <f t="shared" si="8"/>
        <v>0.15609394181844477</v>
      </c>
      <c r="Q31" s="36">
        <f t="shared" si="8"/>
        <v>0.15503597887348908</v>
      </c>
      <c r="R31" s="36">
        <f t="shared" si="8"/>
        <v>0.15403202718922937</v>
      </c>
      <c r="S31" s="36">
        <f t="shared" si="8"/>
        <v>0.15299720879701817</v>
      </c>
      <c r="T31" s="36">
        <f t="shared" si="8"/>
        <v>0.15308891626471652</v>
      </c>
      <c r="U31" s="36">
        <f t="shared" si="8"/>
        <v>0.15804323014738297</v>
      </c>
      <c r="V31" s="36">
        <f t="shared" si="8"/>
        <v>0.15901484603941116</v>
      </c>
      <c r="W31" s="36">
        <f t="shared" si="8"/>
        <v>0.16115664381524422</v>
      </c>
      <c r="X31" s="36">
        <f t="shared" si="8"/>
        <v>0.16463315485244029</v>
      </c>
      <c r="Y31" s="36">
        <f t="shared" si="8"/>
        <v>0.16430378704225646</v>
      </c>
      <c r="Z31" s="36">
        <f t="shared" si="8"/>
        <v>0.16422720286452619</v>
      </c>
      <c r="AA31" s="36">
        <f t="shared" si="8"/>
        <v>0.16747352671014853</v>
      </c>
      <c r="AB31" s="36">
        <f t="shared" si="8"/>
        <v>0.18124331214773032</v>
      </c>
      <c r="AC31" s="36">
        <f t="shared" si="8"/>
        <v>0.18462245243219749</v>
      </c>
      <c r="AD31" s="36">
        <f t="shared" si="8"/>
        <v>0.18830627765413976</v>
      </c>
      <c r="AE31" s="36">
        <f t="shared" si="8"/>
        <v>0.19106694150804107</v>
      </c>
      <c r="AF31" s="36">
        <f t="shared" si="8"/>
        <v>0.18947435058234563</v>
      </c>
      <c r="AG31" s="36">
        <f t="shared" si="8"/>
        <v>0.1937236020950231</v>
      </c>
      <c r="AH31" s="36">
        <f t="shared" si="8"/>
        <v>0.19824834242513301</v>
      </c>
      <c r="AI31" s="36">
        <f t="shared" si="8"/>
        <v>0.20311408184627791</v>
      </c>
      <c r="AJ31" s="36">
        <f t="shared" si="8"/>
        <v>0.20579938844736506</v>
      </c>
      <c r="AK31" s="36">
        <f t="shared" si="8"/>
        <v>0.20561911342000172</v>
      </c>
      <c r="AL31" s="36">
        <f t="shared" si="8"/>
        <v>0.20259016517177614</v>
      </c>
      <c r="AM31" s="36">
        <f t="shared" si="8"/>
        <v>0.19768220917580442</v>
      </c>
      <c r="AN31" s="36">
        <f t="shared" si="8"/>
        <v>0.19571033820881997</v>
      </c>
      <c r="AO31" s="36">
        <f t="shared" si="8"/>
        <v>0.19081785119471001</v>
      </c>
      <c r="AP31" s="36">
        <f t="shared" si="8"/>
        <v>0.18553063670336223</v>
      </c>
      <c r="AQ31" s="36">
        <f t="shared" si="8"/>
        <v>0.18564584664000056</v>
      </c>
      <c r="AR31" s="36">
        <f t="shared" si="8"/>
        <v>0.19021286628444503</v>
      </c>
      <c r="AS31" s="36">
        <f t="shared" si="8"/>
        <v>0.19651655166059434</v>
      </c>
      <c r="AT31" s="36">
        <f t="shared" si="8"/>
        <v>0.20587246595244585</v>
      </c>
      <c r="AU31" s="36">
        <f t="shared" si="8"/>
        <v>0.20444274466593826</v>
      </c>
      <c r="AV31" s="36">
        <f t="shared" si="8"/>
        <v>0.20450129230404057</v>
      </c>
      <c r="AW31" s="36">
        <f t="shared" si="8"/>
        <v>0.20608453779677399</v>
      </c>
      <c r="AX31" s="36">
        <f t="shared" si="8"/>
        <v>0.20466233450723464</v>
      </c>
      <c r="AY31" s="36">
        <f t="shared" si="8"/>
        <v>0.19688791864064403</v>
      </c>
      <c r="AZ31" s="36">
        <f t="shared" si="8"/>
        <v>0.19568853750416054</v>
      </c>
      <c r="BA31" s="36">
        <f t="shared" si="8"/>
        <v>0.19316120294940808</v>
      </c>
      <c r="BB31" s="36">
        <f t="shared" si="8"/>
        <v>0.19058432767187578</v>
      </c>
      <c r="BC31" s="36">
        <f t="shared" si="8"/>
        <v>0.1959745806264469</v>
      </c>
      <c r="BD31" s="36">
        <f t="shared" si="8"/>
        <v>0.19655767733061041</v>
      </c>
      <c r="BE31" s="36">
        <f t="shared" si="8"/>
        <v>0.1946720526409928</v>
      </c>
      <c r="BF31" s="36">
        <f t="shared" si="8"/>
        <v>0.19427653546479667</v>
      </c>
      <c r="BG31" s="36">
        <f t="shared" si="8"/>
        <v>0.1908542357055682</v>
      </c>
      <c r="BH31" s="36">
        <f t="shared" si="8"/>
        <v>0.18768258829676185</v>
      </c>
      <c r="BI31" s="36">
        <f t="shared" si="8"/>
        <v>0.18749696236630981</v>
      </c>
      <c r="BJ31" s="36">
        <f t="shared" si="8"/>
        <v>0.20055124280626491</v>
      </c>
      <c r="BK31" s="36">
        <f t="shared" si="8"/>
        <v>0.19953559487473504</v>
      </c>
      <c r="BL31" s="36">
        <f t="shared" si="8"/>
        <v>0.19701667828178526</v>
      </c>
      <c r="BM31" s="36">
        <f t="shared" si="8"/>
        <v>0.19983874063752666</v>
      </c>
      <c r="BN31" s="36">
        <f t="shared" si="8"/>
        <v>0.20130507553239474</v>
      </c>
      <c r="BO31" s="36">
        <f t="shared" si="8"/>
        <v>0.20119537303716073</v>
      </c>
      <c r="BP31" s="36">
        <f t="shared" si="8"/>
        <v>0.19819300784315635</v>
      </c>
      <c r="BQ31" s="36">
        <f t="shared" si="8"/>
        <v>0.19712139278897972</v>
      </c>
      <c r="BR31" s="36">
        <f t="shared" si="8"/>
        <v>0.19585738835887911</v>
      </c>
      <c r="BS31" s="36">
        <f t="shared" si="8"/>
        <v>0.19308789208847349</v>
      </c>
      <c r="BT31" s="36">
        <f t="shared" si="8"/>
        <v>0.1910920984564452</v>
      </c>
      <c r="BU31" s="36">
        <f>BU21+BU22</f>
        <v>0.20919181029692041</v>
      </c>
      <c r="BV31" s="36">
        <f>BV21+BV22</f>
        <v>0.19799459646971684</v>
      </c>
      <c r="BW31" s="36">
        <f>BW21+BW22</f>
        <v>0.19453337255314793</v>
      </c>
    </row>
    <row r="32" spans="1:75" x14ac:dyDescent="0.35">
      <c r="A32" s="34" t="s">
        <v>396</v>
      </c>
      <c r="L32" s="36">
        <f>L23</f>
        <v>9.6301909452899903E-2</v>
      </c>
      <c r="M32" s="36">
        <f t="shared" ref="M32:BW33" si="9">M23</f>
        <v>0.10421805836090937</v>
      </c>
      <c r="N32" s="36">
        <f t="shared" si="9"/>
        <v>0.10159765708707351</v>
      </c>
      <c r="O32" s="36">
        <f t="shared" si="9"/>
        <v>9.1407471733014237E-2</v>
      </c>
      <c r="P32" s="36">
        <f t="shared" si="9"/>
        <v>8.9351929718114814E-2</v>
      </c>
      <c r="Q32" s="36">
        <f t="shared" si="9"/>
        <v>9.4307894083867985E-2</v>
      </c>
      <c r="R32" s="36">
        <f t="shared" si="9"/>
        <v>9.8080312234890554E-2</v>
      </c>
      <c r="S32" s="36">
        <f t="shared" si="9"/>
        <v>0.10423481995407001</v>
      </c>
      <c r="T32" s="36">
        <f t="shared" si="9"/>
        <v>0.1053694111369799</v>
      </c>
      <c r="U32" s="36">
        <f t="shared" si="9"/>
        <v>0.10162298466013735</v>
      </c>
      <c r="V32" s="36">
        <f t="shared" si="9"/>
        <v>0.10762526177517212</v>
      </c>
      <c r="W32" s="36">
        <f t="shared" si="9"/>
        <v>0.10079826317430871</v>
      </c>
      <c r="X32" s="36">
        <f t="shared" si="9"/>
        <v>0.10132831802503528</v>
      </c>
      <c r="Y32" s="36">
        <f t="shared" si="9"/>
        <v>9.5715285874973327E-2</v>
      </c>
      <c r="Z32" s="36">
        <f t="shared" si="9"/>
        <v>0.10406821265503516</v>
      </c>
      <c r="AA32" s="36">
        <f t="shared" si="9"/>
        <v>9.2607409632637958E-2</v>
      </c>
      <c r="AB32" s="36">
        <f t="shared" si="9"/>
        <v>8.7281744256101024E-2</v>
      </c>
      <c r="AC32" s="36">
        <f t="shared" si="9"/>
        <v>9.1361128818621545E-2</v>
      </c>
      <c r="AD32" s="36">
        <f t="shared" si="9"/>
        <v>9.2799532806161905E-2</v>
      </c>
      <c r="AE32" s="36">
        <f t="shared" si="9"/>
        <v>8.8262454027108111E-2</v>
      </c>
      <c r="AF32" s="36">
        <f t="shared" si="9"/>
        <v>8.8082519754425992E-2</v>
      </c>
      <c r="AG32" s="36">
        <f t="shared" si="9"/>
        <v>8.5269735560696169E-2</v>
      </c>
      <c r="AH32" s="36">
        <f t="shared" si="9"/>
        <v>8.011922735526035E-2</v>
      </c>
      <c r="AI32" s="36">
        <f t="shared" si="9"/>
        <v>7.5633028511140135E-2</v>
      </c>
      <c r="AJ32" s="36">
        <f t="shared" si="9"/>
        <v>7.9034006032884102E-2</v>
      </c>
      <c r="AK32" s="36">
        <f t="shared" si="9"/>
        <v>9.0352364109147348E-2</v>
      </c>
      <c r="AL32" s="36">
        <f t="shared" si="9"/>
        <v>9.5615270286076318E-2</v>
      </c>
      <c r="AM32" s="36">
        <f t="shared" si="9"/>
        <v>0.11933187347534133</v>
      </c>
      <c r="AN32" s="36">
        <f t="shared" si="9"/>
        <v>0.11588902689875835</v>
      </c>
      <c r="AO32" s="36">
        <f t="shared" si="9"/>
        <v>0.13045132328000078</v>
      </c>
      <c r="AP32" s="36">
        <f t="shared" si="9"/>
        <v>0.13056762729263272</v>
      </c>
      <c r="AQ32" s="36">
        <f t="shared" si="9"/>
        <v>0.12537701758427913</v>
      </c>
      <c r="AR32" s="36">
        <f t="shared" si="9"/>
        <v>0.12432133163204408</v>
      </c>
      <c r="AS32" s="36">
        <f t="shared" si="9"/>
        <v>0.12850303663171364</v>
      </c>
      <c r="AT32" s="36">
        <f t="shared" si="9"/>
        <v>0.13393367579298521</v>
      </c>
      <c r="AU32" s="36">
        <f t="shared" si="9"/>
        <v>0.13224619475366445</v>
      </c>
      <c r="AV32" s="36">
        <f t="shared" si="9"/>
        <v>0.13476527439063302</v>
      </c>
      <c r="AW32" s="36">
        <f t="shared" si="9"/>
        <v>0.12713708703322621</v>
      </c>
      <c r="AX32" s="36">
        <f t="shared" si="9"/>
        <v>0.13613871072858469</v>
      </c>
      <c r="AY32" s="36">
        <f t="shared" si="9"/>
        <v>0.13709880036496058</v>
      </c>
      <c r="AZ32" s="36">
        <f t="shared" si="9"/>
        <v>0.13177992518149834</v>
      </c>
      <c r="BA32" s="36">
        <f t="shared" si="9"/>
        <v>0.13067821431898613</v>
      </c>
      <c r="BB32" s="36">
        <f t="shared" si="9"/>
        <v>0.12862791136774951</v>
      </c>
      <c r="BC32" s="36">
        <f t="shared" si="9"/>
        <v>0.13043681491598486</v>
      </c>
      <c r="BD32" s="36">
        <f t="shared" si="9"/>
        <v>0.13335251584307806</v>
      </c>
      <c r="BE32" s="36">
        <f t="shared" si="9"/>
        <v>0.13694765774047149</v>
      </c>
      <c r="BF32" s="36">
        <f t="shared" si="9"/>
        <v>0.13684393995511884</v>
      </c>
      <c r="BG32" s="36">
        <f t="shared" si="9"/>
        <v>0.12998309017934298</v>
      </c>
      <c r="BH32" s="36">
        <f t="shared" si="9"/>
        <v>0.13257955200207716</v>
      </c>
      <c r="BI32" s="36">
        <f t="shared" si="9"/>
        <v>0.13509041970919136</v>
      </c>
      <c r="BJ32" s="36">
        <f t="shared" si="9"/>
        <v>0.1348599663460856</v>
      </c>
      <c r="BK32" s="36">
        <f t="shared" si="9"/>
        <v>0.13632632153583377</v>
      </c>
      <c r="BL32" s="36">
        <f t="shared" si="9"/>
        <v>0.13438533925346807</v>
      </c>
      <c r="BM32" s="36">
        <f t="shared" si="9"/>
        <v>0.12516102629416853</v>
      </c>
      <c r="BN32" s="36">
        <f t="shared" si="9"/>
        <v>0.12828057674691309</v>
      </c>
      <c r="BO32" s="36">
        <f t="shared" si="9"/>
        <v>0.12892469388978484</v>
      </c>
      <c r="BP32" s="36">
        <f t="shared" si="9"/>
        <v>0.14121622832928327</v>
      </c>
      <c r="BQ32" s="36">
        <f t="shared" si="9"/>
        <v>0.14082816802558126</v>
      </c>
      <c r="BR32" s="36">
        <f t="shared" si="9"/>
        <v>0.14065241659300398</v>
      </c>
      <c r="BS32" s="36">
        <f t="shared" si="9"/>
        <v>0.13622227634370335</v>
      </c>
      <c r="BT32" s="36">
        <f t="shared" si="9"/>
        <v>0.14347423865725867</v>
      </c>
      <c r="BU32" s="36">
        <f t="shared" si="9"/>
        <v>0.12989064141155757</v>
      </c>
      <c r="BV32" s="36">
        <f t="shared" si="9"/>
        <v>0.15151230199384291</v>
      </c>
      <c r="BW32" s="36">
        <f t="shared" si="9"/>
        <v>0.15074377096719577</v>
      </c>
    </row>
    <row r="33" spans="1:75" x14ac:dyDescent="0.35">
      <c r="A33" s="34" t="s">
        <v>397</v>
      </c>
      <c r="L33" s="36">
        <f>L24</f>
        <v>5.8453612423715995E-2</v>
      </c>
      <c r="M33" s="36">
        <f t="shared" si="9"/>
        <v>5.5601873737590797E-2</v>
      </c>
      <c r="N33" s="36">
        <f t="shared" si="9"/>
        <v>5.8130352309975625E-2</v>
      </c>
      <c r="O33" s="36">
        <f t="shared" si="9"/>
        <v>5.1132973972839689E-2</v>
      </c>
      <c r="P33" s="36">
        <f t="shared" si="9"/>
        <v>5.5789154344439713E-2</v>
      </c>
      <c r="Q33" s="36">
        <f t="shared" si="9"/>
        <v>6.397788096841657E-2</v>
      </c>
      <c r="R33" s="36">
        <f t="shared" si="9"/>
        <v>6.3404326848576067E-2</v>
      </c>
      <c r="S33" s="36">
        <f t="shared" si="9"/>
        <v>5.9209393574170571E-2</v>
      </c>
      <c r="T33" s="36">
        <f t="shared" si="9"/>
        <v>5.2760368968365973E-2</v>
      </c>
      <c r="U33" s="36">
        <f t="shared" si="9"/>
        <v>4.562197930787263E-2</v>
      </c>
      <c r="V33" s="36">
        <f t="shared" si="9"/>
        <v>5.2791102066745269E-2</v>
      </c>
      <c r="W33" s="36">
        <f t="shared" si="9"/>
        <v>5.3033953242638501E-2</v>
      </c>
      <c r="X33" s="36">
        <f t="shared" si="9"/>
        <v>4.8986313906688214E-2</v>
      </c>
      <c r="Y33" s="36">
        <f t="shared" si="9"/>
        <v>5.338100275669292E-2</v>
      </c>
      <c r="Z33" s="36">
        <f t="shared" si="9"/>
        <v>4.6418497812758641E-2</v>
      </c>
      <c r="AA33" s="36">
        <f t="shared" si="9"/>
        <v>4.761822232749275E-2</v>
      </c>
      <c r="AB33" s="36">
        <f t="shared" si="9"/>
        <v>2.1667463820833427E-2</v>
      </c>
      <c r="AC33" s="36">
        <f t="shared" si="9"/>
        <v>3.2969286662505717E-2</v>
      </c>
      <c r="AD33" s="36">
        <f t="shared" si="9"/>
        <v>3.1426085515412663E-2</v>
      </c>
      <c r="AE33" s="36">
        <f t="shared" si="9"/>
        <v>2.3515085359314195E-2</v>
      </c>
      <c r="AF33" s="36">
        <f t="shared" si="9"/>
        <v>3.7858862048838787E-2</v>
      </c>
      <c r="AG33" s="36">
        <f t="shared" si="9"/>
        <v>3.8725598752733723E-2</v>
      </c>
      <c r="AH33" s="36">
        <f t="shared" si="9"/>
        <v>2.0530222626550763E-2</v>
      </c>
      <c r="AI33" s="36">
        <f t="shared" si="9"/>
        <v>1.7675498316619204E-2</v>
      </c>
      <c r="AJ33" s="36">
        <f t="shared" si="9"/>
        <v>1.7928202668843748E-2</v>
      </c>
      <c r="AK33" s="36">
        <f t="shared" si="9"/>
        <v>1.5438533421421844E-2</v>
      </c>
      <c r="AL33" s="36">
        <f t="shared" si="9"/>
        <v>1.5419128300069779E-2</v>
      </c>
      <c r="AM33" s="36">
        <f t="shared" si="9"/>
        <v>1.2449908715530545E-2</v>
      </c>
      <c r="AN33" s="36">
        <f t="shared" si="9"/>
        <v>2.307127680759425E-2</v>
      </c>
      <c r="AO33" s="36">
        <f t="shared" si="9"/>
        <v>2.0056608706293923E-2</v>
      </c>
      <c r="AP33" s="36">
        <f t="shared" si="9"/>
        <v>2.9159709334371665E-2</v>
      </c>
      <c r="AQ33" s="36">
        <f t="shared" si="9"/>
        <v>2.5676200438058756E-2</v>
      </c>
      <c r="AR33" s="36">
        <f t="shared" si="9"/>
        <v>1.9998335534085969E-2</v>
      </c>
      <c r="AS33" s="36">
        <f t="shared" si="9"/>
        <v>1.3805549861399891E-3</v>
      </c>
      <c r="AT33" s="36">
        <f t="shared" si="9"/>
        <v>-2.0014585971758342E-2</v>
      </c>
      <c r="AU33" s="36">
        <f t="shared" si="9"/>
        <v>-6.4917145650370501E-3</v>
      </c>
      <c r="AV33" s="36">
        <f t="shared" si="9"/>
        <v>-7.8246013648547337E-3</v>
      </c>
      <c r="AW33" s="36">
        <f t="shared" si="9"/>
        <v>3.1972915247745356E-3</v>
      </c>
      <c r="AX33" s="36">
        <f t="shared" si="9"/>
        <v>7.1968453840648861E-4</v>
      </c>
      <c r="AY33" s="36">
        <f t="shared" si="9"/>
        <v>1.4847373502824343E-2</v>
      </c>
      <c r="AZ33" s="36">
        <f t="shared" si="9"/>
        <v>2.4195893553748165E-2</v>
      </c>
      <c r="BA33" s="36">
        <f t="shared" si="9"/>
        <v>2.6301250617074119E-2</v>
      </c>
      <c r="BB33" s="36">
        <f t="shared" si="9"/>
        <v>2.6675769297204988E-2</v>
      </c>
      <c r="BC33" s="36">
        <f t="shared" si="9"/>
        <v>8.3893369891177155E-3</v>
      </c>
      <c r="BD33" s="36">
        <f t="shared" si="9"/>
        <v>5.0875627921068483E-3</v>
      </c>
      <c r="BE33" s="36">
        <f t="shared" si="9"/>
        <v>4.8913172493689787E-3</v>
      </c>
      <c r="BF33" s="36">
        <f t="shared" si="9"/>
        <v>8.1553993621794694E-3</v>
      </c>
      <c r="BG33" s="36">
        <f t="shared" si="9"/>
        <v>1.5702045700870464E-2</v>
      </c>
      <c r="BH33" s="36">
        <f t="shared" si="9"/>
        <v>1.4188815989337097E-2</v>
      </c>
      <c r="BI33" s="36">
        <f t="shared" si="9"/>
        <v>8.0920313721063175E-3</v>
      </c>
      <c r="BJ33" s="36">
        <f t="shared" si="9"/>
        <v>-2.732904406054084E-2</v>
      </c>
      <c r="BK33" s="36">
        <f t="shared" si="9"/>
        <v>-2.5718347842980098E-2</v>
      </c>
      <c r="BL33" s="36">
        <f t="shared" si="9"/>
        <v>-1.0458331535420648E-2</v>
      </c>
      <c r="BM33" s="36">
        <f t="shared" si="9"/>
        <v>-5.7337193422549457E-3</v>
      </c>
      <c r="BN33" s="36">
        <f t="shared" si="9"/>
        <v>3.9653887650622816E-4</v>
      </c>
      <c r="BO33" s="36">
        <f t="shared" si="9"/>
        <v>-1.4739690089589128E-4</v>
      </c>
      <c r="BP33" s="36">
        <f t="shared" si="9"/>
        <v>-1.1401724108213069E-3</v>
      </c>
      <c r="BQ33" s="36">
        <f t="shared" si="9"/>
        <v>-1.489613882055524E-3</v>
      </c>
      <c r="BR33" s="36">
        <f t="shared" si="9"/>
        <v>4.7739942911512682E-3</v>
      </c>
      <c r="BS33" s="36">
        <f t="shared" si="9"/>
        <v>1.2006100703513553E-2</v>
      </c>
      <c r="BT33" s="36">
        <f t="shared" si="9"/>
        <v>7.0744844019894624E-3</v>
      </c>
      <c r="BU33" s="36">
        <f t="shared" si="9"/>
        <v>-5.1971808112381224E-2</v>
      </c>
      <c r="BV33" s="36">
        <f t="shared" si="9"/>
        <v>-3.012721592175845E-2</v>
      </c>
      <c r="BW33" s="36">
        <f t="shared" si="9"/>
        <v>-1.172278120483373E-2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4E53-0369-42F6-A724-B1999BB07B68}">
  <dimension ref="A1"/>
  <sheetViews>
    <sheetView workbookViewId="0">
      <selection activeCell="Q35" sqref="Q35"/>
    </sheetView>
  </sheetViews>
  <sheetFormatPr defaultColWidth="10.6640625" defaultRowHeight="14.25" x14ac:dyDescent="0.45"/>
  <sheetData>
    <row r="1" spans="1:1" x14ac:dyDescent="0.45">
      <c r="A1" s="1" t="s">
        <v>0</v>
      </c>
    </row>
  </sheetData>
  <pageMargins left="0.7" right="0.7" top="0.75" bottom="0.75" header="0.3" footer="0.3"/>
  <drawing r:id="rId1"/>
  <legacyDrawing r:id="rId2"/>
  <oleObjects>
    <mc:AlternateContent xmlns:mc="http://schemas.openxmlformats.org/markup-compatibility/2006">
      <mc:Choice Requires="x14">
        <oleObject progId="Worksheet" shapeId="10241" r:id="rId3">
          <objectPr defaultSize="0" r:id="rId4">
            <anchor moveWithCells="1">
              <from>
                <xdr:col>1</xdr:col>
                <xdr:colOff>133350</xdr:colOff>
                <xdr:row>3</xdr:row>
                <xdr:rowOff>47625</xdr:rowOff>
              </from>
              <to>
                <xdr:col>14</xdr:col>
                <xdr:colOff>133350</xdr:colOff>
                <xdr:row>30</xdr:row>
                <xdr:rowOff>57150</xdr:rowOff>
              </to>
            </anchor>
          </objectPr>
        </oleObject>
      </mc:Choice>
      <mc:Fallback>
        <oleObject progId="Worksheet" shapeId="10241" r:id="rId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F16C-AC11-40F6-9325-9AC28BE0C77F}">
  <dimension ref="A1:BN303"/>
  <sheetViews>
    <sheetView showZeros="0" workbookViewId="0">
      <pane xSplit="2" ySplit="4" topLeftCell="AO5" activePane="bottomRight" state="frozen"/>
      <selection activeCell="AO9" sqref="AO9"/>
      <selection pane="topRight" activeCell="AO9" sqref="AO9"/>
      <selection pane="bottomLeft" activeCell="AO9" sqref="AO9"/>
      <selection pane="bottomRight" activeCell="AO9" sqref="AO9"/>
    </sheetView>
  </sheetViews>
  <sheetFormatPr defaultColWidth="11.3984375" defaultRowHeight="12.75" x14ac:dyDescent="0.35"/>
  <cols>
    <col min="1" max="1" width="8.73046875" style="34" customWidth="1"/>
    <col min="2" max="2" width="63.59765625" style="34" customWidth="1"/>
    <col min="3" max="16384" width="11.3984375" style="34"/>
  </cols>
  <sheetData>
    <row r="1" spans="1:66" ht="13.15" x14ac:dyDescent="0.4">
      <c r="A1" s="37" t="s">
        <v>398</v>
      </c>
    </row>
    <row r="2" spans="1:66" ht="13.15" x14ac:dyDescent="0.4">
      <c r="A2" s="37" t="s">
        <v>399</v>
      </c>
    </row>
    <row r="4" spans="1:66" ht="13.15" x14ac:dyDescent="0.4">
      <c r="B4" s="34" t="s">
        <v>400</v>
      </c>
      <c r="C4" s="37">
        <v>1959</v>
      </c>
      <c r="D4" s="37">
        <v>1960</v>
      </c>
      <c r="E4" s="37">
        <v>1961</v>
      </c>
      <c r="F4" s="37">
        <v>1962</v>
      </c>
      <c r="G4" s="37">
        <v>1963</v>
      </c>
      <c r="H4" s="37">
        <v>1964</v>
      </c>
      <c r="I4" s="37">
        <v>1965</v>
      </c>
      <c r="J4" s="37">
        <v>1966</v>
      </c>
      <c r="K4" s="37">
        <v>1967</v>
      </c>
      <c r="L4" s="37">
        <v>1968</v>
      </c>
      <c r="M4" s="37">
        <v>1969</v>
      </c>
      <c r="N4" s="37">
        <v>1970</v>
      </c>
      <c r="O4" s="37">
        <v>1971</v>
      </c>
      <c r="P4" s="37">
        <v>1972</v>
      </c>
      <c r="Q4" s="37">
        <v>1973</v>
      </c>
      <c r="R4" s="37">
        <v>1974</v>
      </c>
      <c r="S4" s="37">
        <v>1975</v>
      </c>
      <c r="T4" s="37">
        <v>1976</v>
      </c>
      <c r="U4" s="37">
        <v>1977</v>
      </c>
      <c r="V4" s="37">
        <v>1978</v>
      </c>
      <c r="W4" s="37">
        <v>1979</v>
      </c>
      <c r="X4" s="37">
        <v>1980</v>
      </c>
      <c r="Y4" s="37">
        <v>1981</v>
      </c>
      <c r="Z4" s="37">
        <v>1982</v>
      </c>
      <c r="AA4" s="37">
        <v>1983</v>
      </c>
      <c r="AB4" s="37">
        <v>1984</v>
      </c>
      <c r="AC4" s="37">
        <v>1985</v>
      </c>
      <c r="AD4" s="37">
        <v>1986</v>
      </c>
      <c r="AE4" s="37">
        <v>1987</v>
      </c>
      <c r="AF4" s="37">
        <v>1988</v>
      </c>
      <c r="AG4" s="37">
        <v>1989</v>
      </c>
      <c r="AH4" s="37">
        <v>1990</v>
      </c>
      <c r="AI4" s="37">
        <v>1991</v>
      </c>
      <c r="AJ4" s="37">
        <v>1992</v>
      </c>
      <c r="AK4" s="37">
        <v>1993</v>
      </c>
      <c r="AL4" s="37">
        <v>1994</v>
      </c>
      <c r="AM4" s="37">
        <v>1995</v>
      </c>
      <c r="AN4" s="37">
        <v>1996</v>
      </c>
      <c r="AO4" s="37">
        <v>1997</v>
      </c>
      <c r="AP4" s="37">
        <v>1998</v>
      </c>
      <c r="AQ4" s="37">
        <v>1999</v>
      </c>
      <c r="AR4" s="37">
        <v>2000</v>
      </c>
      <c r="AS4" s="37">
        <v>2001</v>
      </c>
      <c r="AT4" s="37">
        <v>2002</v>
      </c>
      <c r="AU4" s="37">
        <v>2003</v>
      </c>
      <c r="AV4" s="37">
        <v>2004</v>
      </c>
      <c r="AW4" s="37">
        <v>2005</v>
      </c>
      <c r="AX4" s="37">
        <v>2006</v>
      </c>
      <c r="AY4" s="37">
        <v>2007</v>
      </c>
      <c r="AZ4" s="37">
        <v>2008</v>
      </c>
      <c r="BA4" s="37">
        <v>2009</v>
      </c>
      <c r="BB4" s="37">
        <v>2010</v>
      </c>
      <c r="BC4" s="37">
        <v>2011</v>
      </c>
      <c r="BD4" s="37">
        <v>2012</v>
      </c>
      <c r="BE4" s="37">
        <v>2013</v>
      </c>
      <c r="BF4" s="37">
        <v>2014</v>
      </c>
      <c r="BG4" s="37">
        <v>2015</v>
      </c>
      <c r="BH4" s="37">
        <v>2016</v>
      </c>
      <c r="BI4" s="37">
        <v>2017</v>
      </c>
      <c r="BJ4" s="37">
        <v>2018</v>
      </c>
      <c r="BK4" s="37">
        <v>2019</v>
      </c>
      <c r="BL4" s="37">
        <v>2020</v>
      </c>
      <c r="BM4" s="37">
        <v>2021</v>
      </c>
      <c r="BN4" s="37">
        <v>2022</v>
      </c>
    </row>
    <row r="5" spans="1:66" s="39" customFormat="1" ht="15" x14ac:dyDescent="0.4">
      <c r="A5" s="34"/>
      <c r="B5" s="38" t="s">
        <v>401</v>
      </c>
    </row>
    <row r="6" spans="1:66" s="39" customFormat="1" ht="13.15" x14ac:dyDescent="0.4">
      <c r="A6" s="34"/>
      <c r="B6" s="40" t="s">
        <v>402</v>
      </c>
      <c r="C6" s="39">
        <v>6.0360000000000005</v>
      </c>
      <c r="D6" s="39">
        <v>6.391</v>
      </c>
      <c r="E6" s="39">
        <v>7.1029999999999998</v>
      </c>
      <c r="F6" s="39">
        <v>8.0950000000000006</v>
      </c>
      <c r="G6" s="39">
        <v>9.2780000000000005</v>
      </c>
      <c r="H6" s="39">
        <v>10.244999999999999</v>
      </c>
      <c r="I6" s="39">
        <v>11.016</v>
      </c>
      <c r="J6" s="39">
        <v>11.87</v>
      </c>
      <c r="K6" s="39">
        <v>12.940999999999999</v>
      </c>
      <c r="L6" s="39">
        <v>14.802</v>
      </c>
      <c r="M6" s="39">
        <v>16.818999999999999</v>
      </c>
      <c r="N6" s="39">
        <v>18.922000000000001</v>
      </c>
      <c r="O6" s="39">
        <v>21.652000000000001</v>
      </c>
      <c r="P6" s="39">
        <v>24.202999999999999</v>
      </c>
      <c r="Q6" s="39">
        <v>27.454000000000001</v>
      </c>
      <c r="R6" s="39">
        <v>32.625</v>
      </c>
      <c r="S6" s="39">
        <v>39.947000000000003</v>
      </c>
      <c r="T6" s="39">
        <v>46.861999999999995</v>
      </c>
      <c r="U6" s="39">
        <v>53.204000000000001</v>
      </c>
      <c r="V6" s="39">
        <v>61.973000000000006</v>
      </c>
      <c r="W6" s="39">
        <v>69.910999999999987</v>
      </c>
      <c r="X6" s="39">
        <v>81.72</v>
      </c>
      <c r="Y6" s="39">
        <v>93.908999999999992</v>
      </c>
      <c r="Z6" s="39">
        <v>110.16</v>
      </c>
      <c r="AA6" s="39">
        <v>123.35399999999998</v>
      </c>
      <c r="AB6" s="39">
        <v>134.423</v>
      </c>
      <c r="AC6" s="39">
        <v>142.66200000000003</v>
      </c>
      <c r="AD6" s="39">
        <v>150.465</v>
      </c>
      <c r="AE6" s="39">
        <v>156.55399999999997</v>
      </c>
      <c r="AF6" s="39">
        <v>164.40800000000002</v>
      </c>
      <c r="AG6" s="39">
        <v>171.30200000000002</v>
      </c>
      <c r="AH6" s="39">
        <v>181.36500000000001</v>
      </c>
      <c r="AI6" s="39">
        <v>191.86399999999998</v>
      </c>
      <c r="AJ6" s="39">
        <v>205.14100000000002</v>
      </c>
      <c r="AK6" s="39">
        <v>218.422</v>
      </c>
      <c r="AL6" s="39">
        <v>221.58199999999999</v>
      </c>
      <c r="AM6" s="39">
        <v>229.61</v>
      </c>
      <c r="AN6" s="39">
        <v>240.90199999999999</v>
      </c>
      <c r="AO6" s="39">
        <v>247.59400000000002</v>
      </c>
      <c r="AP6" s="39">
        <v>248.46799999999999</v>
      </c>
      <c r="AQ6" s="39">
        <v>256.69099999999997</v>
      </c>
      <c r="AR6" s="39">
        <v>268.31700000000001</v>
      </c>
      <c r="AS6" s="39">
        <v>275.10399999999998</v>
      </c>
      <c r="AT6" s="39">
        <v>290.09900000000005</v>
      </c>
      <c r="AU6" s="39">
        <v>298.77300000000002</v>
      </c>
      <c r="AV6" s="39">
        <v>309.358</v>
      </c>
      <c r="AW6" s="39">
        <v>320.67800000000005</v>
      </c>
      <c r="AX6" s="39">
        <v>329.91799999999995</v>
      </c>
      <c r="AY6" s="39">
        <v>340.01499999999999</v>
      </c>
      <c r="AZ6" s="39">
        <v>348.51</v>
      </c>
      <c r="BA6" s="39">
        <v>362.28</v>
      </c>
      <c r="BB6" s="39">
        <v>371.70099999999996</v>
      </c>
      <c r="BC6" s="39">
        <v>377.41300000000007</v>
      </c>
      <c r="BD6" s="39">
        <v>385.54600000000005</v>
      </c>
      <c r="BE6" s="39">
        <v>393.09</v>
      </c>
      <c r="BF6" s="39">
        <v>398.64700000000005</v>
      </c>
      <c r="BG6" s="39">
        <v>403.40699999999993</v>
      </c>
      <c r="BH6" s="39">
        <v>406.67099999999999</v>
      </c>
      <c r="BI6" s="39">
        <v>416.88400000000001</v>
      </c>
      <c r="BJ6" s="39">
        <v>422.03100000000001</v>
      </c>
      <c r="BK6" s="39">
        <v>429.089</v>
      </c>
      <c r="BL6" s="39">
        <v>437.63169999999997</v>
      </c>
      <c r="BM6" s="39">
        <v>456.36050000000006</v>
      </c>
      <c r="BN6" s="39">
        <v>477.9033</v>
      </c>
    </row>
    <row r="7" spans="1:66" s="39" customFormat="1" x14ac:dyDescent="0.35">
      <c r="A7" s="34"/>
      <c r="B7" s="41" t="s">
        <v>403</v>
      </c>
      <c r="C7" s="39">
        <v>1.9390000000000001</v>
      </c>
      <c r="D7" s="39">
        <v>2.0129999999999999</v>
      </c>
      <c r="E7" s="39">
        <v>2.2519999999999998</v>
      </c>
      <c r="F7" s="39">
        <v>2.5499999999999998</v>
      </c>
      <c r="G7" s="39">
        <v>2.9119999999999999</v>
      </c>
      <c r="H7" s="39">
        <v>3.2610000000000001</v>
      </c>
      <c r="I7" s="39">
        <v>3.5779999999999998</v>
      </c>
      <c r="J7" s="39">
        <v>3.895</v>
      </c>
      <c r="K7" s="39">
        <v>4.3159999999999998</v>
      </c>
      <c r="L7" s="39">
        <v>4.6980000000000004</v>
      </c>
      <c r="M7" s="39">
        <v>5.343</v>
      </c>
      <c r="N7" s="39">
        <v>5.9589999999999996</v>
      </c>
      <c r="O7" s="39">
        <v>6.8479999999999999</v>
      </c>
      <c r="P7" s="39">
        <v>7.6369999999999996</v>
      </c>
      <c r="Q7" s="39">
        <v>8.6989999999999998</v>
      </c>
      <c r="R7" s="39">
        <v>10.019</v>
      </c>
      <c r="S7" s="39">
        <v>12.228999999999999</v>
      </c>
      <c r="T7" s="39">
        <v>14.000999999999999</v>
      </c>
      <c r="U7" s="39">
        <v>15.032</v>
      </c>
      <c r="V7" s="39">
        <v>17.603999999999999</v>
      </c>
      <c r="W7" s="39">
        <v>19.486000000000001</v>
      </c>
      <c r="X7" s="39">
        <v>23.254000000000001</v>
      </c>
      <c r="Y7" s="39">
        <v>26.242999999999999</v>
      </c>
      <c r="Z7" s="39">
        <v>30.47</v>
      </c>
      <c r="AA7" s="39">
        <v>34.502000000000002</v>
      </c>
      <c r="AB7" s="39">
        <v>37.063000000000002</v>
      </c>
      <c r="AC7" s="39">
        <v>39.676000000000002</v>
      </c>
      <c r="AD7" s="39">
        <v>41.021999999999998</v>
      </c>
      <c r="AE7" s="39">
        <v>44.142000000000003</v>
      </c>
      <c r="AF7" s="39">
        <v>47.741</v>
      </c>
      <c r="AG7" s="39">
        <v>48.643999999999998</v>
      </c>
      <c r="AH7" s="39">
        <v>51.82</v>
      </c>
      <c r="AI7" s="39">
        <v>55.481000000000002</v>
      </c>
      <c r="AJ7" s="39">
        <v>60.338000000000001</v>
      </c>
      <c r="AK7" s="39">
        <v>65.66</v>
      </c>
      <c r="AL7" s="39">
        <v>62.779000000000003</v>
      </c>
      <c r="AM7" s="39">
        <v>62.697000000000003</v>
      </c>
      <c r="AN7" s="39">
        <v>67.061000000000007</v>
      </c>
      <c r="AO7" s="39">
        <v>69.847999999999999</v>
      </c>
      <c r="AP7" s="39">
        <v>65.281000000000006</v>
      </c>
      <c r="AQ7" s="39">
        <v>66.73</v>
      </c>
      <c r="AR7" s="39">
        <v>71.134</v>
      </c>
      <c r="AS7" s="39">
        <v>70.786000000000001</v>
      </c>
      <c r="AT7" s="39">
        <v>76.59</v>
      </c>
      <c r="AU7" s="39">
        <v>77.563999999999993</v>
      </c>
      <c r="AV7" s="39">
        <v>82.781999999999996</v>
      </c>
      <c r="AW7" s="39">
        <v>86.706999999999994</v>
      </c>
      <c r="AX7" s="39">
        <v>89.090999999999994</v>
      </c>
      <c r="AY7" s="39">
        <v>90.924999999999997</v>
      </c>
      <c r="AZ7" s="39">
        <v>93.061000000000007</v>
      </c>
      <c r="BA7" s="39">
        <v>99.057000000000002</v>
      </c>
      <c r="BB7" s="39">
        <v>102.492</v>
      </c>
      <c r="BC7" s="39">
        <v>104.161</v>
      </c>
      <c r="BD7" s="39">
        <v>107.252</v>
      </c>
      <c r="BE7" s="39">
        <v>109.755</v>
      </c>
      <c r="BF7" s="39">
        <v>109.56399999999999</v>
      </c>
      <c r="BG7" s="39">
        <v>111.369</v>
      </c>
      <c r="BH7" s="39">
        <v>111.809</v>
      </c>
      <c r="BI7" s="39">
        <v>115.047</v>
      </c>
      <c r="BJ7" s="39">
        <v>116.917</v>
      </c>
      <c r="BK7" s="39">
        <v>120.402</v>
      </c>
      <c r="BL7" s="39">
        <v>121.5187</v>
      </c>
      <c r="BM7" s="39">
        <v>129.6585</v>
      </c>
      <c r="BN7" s="39">
        <v>137.1343</v>
      </c>
    </row>
    <row r="8" spans="1:66" s="39" customFormat="1" x14ac:dyDescent="0.35">
      <c r="A8" s="34"/>
      <c r="B8" s="41" t="s">
        <v>404</v>
      </c>
      <c r="C8" s="39">
        <v>3.9820000000000002</v>
      </c>
      <c r="D8" s="39">
        <v>4.26</v>
      </c>
      <c r="E8" s="39">
        <v>4.7279999999999998</v>
      </c>
      <c r="F8" s="39">
        <v>5.4039999999999999</v>
      </c>
      <c r="G8" s="39">
        <v>6.2080000000000002</v>
      </c>
      <c r="H8" s="39">
        <v>6.81</v>
      </c>
      <c r="I8" s="39">
        <v>7.24</v>
      </c>
      <c r="J8" s="39">
        <v>7.7569999999999997</v>
      </c>
      <c r="K8" s="39">
        <v>8.3870000000000005</v>
      </c>
      <c r="L8" s="39">
        <v>9.8209999999999997</v>
      </c>
      <c r="M8" s="39">
        <v>11.188000000000001</v>
      </c>
      <c r="N8" s="39">
        <v>12.653</v>
      </c>
      <c r="O8" s="39">
        <v>14.412000000000001</v>
      </c>
      <c r="P8" s="39">
        <v>16.13</v>
      </c>
      <c r="Q8" s="39">
        <v>18.271000000000001</v>
      </c>
      <c r="R8" s="39">
        <v>22.039000000000001</v>
      </c>
      <c r="S8" s="39">
        <v>26.978000000000002</v>
      </c>
      <c r="T8" s="39">
        <v>31.994</v>
      </c>
      <c r="U8" s="39">
        <v>37.116999999999997</v>
      </c>
      <c r="V8" s="39">
        <v>43.081000000000003</v>
      </c>
      <c r="W8" s="39">
        <v>48.945</v>
      </c>
      <c r="X8" s="39">
        <v>56.622</v>
      </c>
      <c r="Y8" s="39">
        <v>65.512</v>
      </c>
      <c r="Z8" s="39">
        <v>77.17</v>
      </c>
      <c r="AA8" s="39">
        <v>85.953999999999994</v>
      </c>
      <c r="AB8" s="39">
        <v>93.870999999999995</v>
      </c>
      <c r="AC8" s="39">
        <v>100.36199999999999</v>
      </c>
      <c r="AD8" s="39">
        <v>106.756</v>
      </c>
      <c r="AE8" s="39">
        <v>109.654</v>
      </c>
      <c r="AF8" s="39">
        <v>113.804</v>
      </c>
      <c r="AG8" s="39">
        <v>119.42400000000001</v>
      </c>
      <c r="AH8" s="39">
        <v>126.065</v>
      </c>
      <c r="AI8" s="39">
        <v>132.619</v>
      </c>
      <c r="AJ8" s="39">
        <v>140.733</v>
      </c>
      <c r="AK8" s="39">
        <v>148.51400000000001</v>
      </c>
      <c r="AL8" s="39">
        <v>154.054</v>
      </c>
      <c r="AM8" s="39">
        <v>161.34700000000001</v>
      </c>
      <c r="AN8" s="39">
        <v>168</v>
      </c>
      <c r="AO8" s="39">
        <v>171.92599999999999</v>
      </c>
      <c r="AP8" s="39">
        <v>177.321</v>
      </c>
      <c r="AQ8" s="39">
        <v>184.06800000000001</v>
      </c>
      <c r="AR8" s="39">
        <v>191.03899999999999</v>
      </c>
      <c r="AS8" s="39">
        <v>197.791</v>
      </c>
      <c r="AT8" s="39">
        <v>206.98099999999999</v>
      </c>
      <c r="AU8" s="39">
        <v>214.137</v>
      </c>
      <c r="AV8" s="39">
        <v>219.22399999999999</v>
      </c>
      <c r="AW8" s="39">
        <v>226.73</v>
      </c>
      <c r="AX8" s="39">
        <v>232.93199999999999</v>
      </c>
      <c r="AY8" s="39">
        <v>240.577</v>
      </c>
      <c r="AZ8" s="39">
        <v>246.62100000000001</v>
      </c>
      <c r="BA8" s="39">
        <v>254.107</v>
      </c>
      <c r="BB8" s="39">
        <v>259.84399999999999</v>
      </c>
      <c r="BC8" s="39">
        <v>263.63400000000001</v>
      </c>
      <c r="BD8" s="39">
        <v>268.49200000000002</v>
      </c>
      <c r="BE8" s="39">
        <v>273.113</v>
      </c>
      <c r="BF8" s="39">
        <v>278.50200000000001</v>
      </c>
      <c r="BG8" s="39">
        <v>281.30099999999999</v>
      </c>
      <c r="BH8" s="39">
        <v>283.98399999999998</v>
      </c>
      <c r="BI8" s="39">
        <v>290.87400000000002</v>
      </c>
      <c r="BJ8" s="39">
        <v>293.947</v>
      </c>
      <c r="BK8" s="39">
        <v>297.32</v>
      </c>
      <c r="BL8" s="39">
        <v>304.26799999999997</v>
      </c>
      <c r="BM8" s="39">
        <v>314.14100000000002</v>
      </c>
      <c r="BN8" s="39">
        <v>327.74099999999999</v>
      </c>
    </row>
    <row r="9" spans="1:66" s="39" customFormat="1" x14ac:dyDescent="0.35">
      <c r="A9" s="34"/>
      <c r="B9" s="41" t="s">
        <v>405</v>
      </c>
      <c r="C9" s="39">
        <v>0.115</v>
      </c>
      <c r="D9" s="39">
        <v>0.11799999999999999</v>
      </c>
      <c r="E9" s="39">
        <v>0.123</v>
      </c>
      <c r="F9" s="39">
        <v>0.14099999999999999</v>
      </c>
      <c r="G9" s="39">
        <v>0.158</v>
      </c>
      <c r="H9" s="39">
        <v>0.17399999999999999</v>
      </c>
      <c r="I9" s="39">
        <v>0.19800000000000001</v>
      </c>
      <c r="J9" s="39">
        <v>0.218</v>
      </c>
      <c r="K9" s="39">
        <v>0.23799999999999999</v>
      </c>
      <c r="L9" s="39">
        <v>0.28299999999999997</v>
      </c>
      <c r="M9" s="39">
        <v>0.28799999999999998</v>
      </c>
      <c r="N9" s="39">
        <v>0.31</v>
      </c>
      <c r="O9" s="39">
        <v>0.39200000000000002</v>
      </c>
      <c r="P9" s="39">
        <v>0.436</v>
      </c>
      <c r="Q9" s="39">
        <v>0.48399999999999999</v>
      </c>
      <c r="R9" s="39">
        <v>0.56699999999999995</v>
      </c>
      <c r="S9" s="39">
        <v>0.74</v>
      </c>
      <c r="T9" s="39">
        <v>0.86699999999999999</v>
      </c>
      <c r="U9" s="39">
        <v>1.052</v>
      </c>
      <c r="V9" s="39">
        <v>1.167</v>
      </c>
      <c r="W9" s="39">
        <v>1.3560000000000001</v>
      </c>
      <c r="X9" s="39">
        <v>1.6639999999999999</v>
      </c>
      <c r="Y9" s="39">
        <v>1.905</v>
      </c>
      <c r="Z9" s="39">
        <v>2.2599999999999998</v>
      </c>
      <c r="AA9" s="39">
        <v>2.6120000000000001</v>
      </c>
      <c r="AB9" s="39">
        <v>3.1549999999999998</v>
      </c>
      <c r="AC9" s="39">
        <v>2.2519999999999998</v>
      </c>
      <c r="AD9" s="39">
        <v>2.351</v>
      </c>
      <c r="AE9" s="39">
        <v>2.4860000000000002</v>
      </c>
      <c r="AF9" s="39">
        <v>2.6139999999999999</v>
      </c>
      <c r="AG9" s="39">
        <v>2.9550000000000001</v>
      </c>
      <c r="AH9" s="39">
        <v>3.21</v>
      </c>
      <c r="AI9" s="39">
        <v>3.4980000000000002</v>
      </c>
      <c r="AJ9" s="39">
        <v>3.8180000000000001</v>
      </c>
      <c r="AK9" s="39">
        <v>4.048</v>
      </c>
      <c r="AL9" s="39">
        <v>4.5060000000000002</v>
      </c>
      <c r="AM9" s="39">
        <v>5.3159999999999998</v>
      </c>
      <c r="AN9" s="39">
        <v>5.6459999999999999</v>
      </c>
      <c r="AO9" s="39">
        <v>5.5019999999999998</v>
      </c>
      <c r="AP9" s="39">
        <v>5.4880000000000004</v>
      </c>
      <c r="AQ9" s="39">
        <v>5.6150000000000002</v>
      </c>
      <c r="AR9" s="39">
        <v>5.8170000000000002</v>
      </c>
      <c r="AS9" s="39">
        <v>5.9740000000000002</v>
      </c>
      <c r="AT9" s="39">
        <v>6.242</v>
      </c>
      <c r="AU9" s="39">
        <v>6.8769999999999998</v>
      </c>
      <c r="AV9" s="39">
        <v>7.1559999999999997</v>
      </c>
      <c r="AW9" s="39">
        <v>6.9809999999999999</v>
      </c>
      <c r="AX9" s="39">
        <v>7.5339999999999998</v>
      </c>
      <c r="AY9" s="39">
        <v>8.1189999999999998</v>
      </c>
      <c r="AZ9" s="39">
        <v>8.4459999999999997</v>
      </c>
      <c r="BA9" s="39">
        <v>8.8840000000000003</v>
      </c>
      <c r="BB9" s="39">
        <v>9.1549999999999994</v>
      </c>
      <c r="BC9" s="39">
        <v>9.3889999999999993</v>
      </c>
      <c r="BD9" s="39">
        <v>9.5619999999999994</v>
      </c>
      <c r="BE9" s="39">
        <v>9.9649999999999999</v>
      </c>
      <c r="BF9" s="39">
        <v>10.369</v>
      </c>
      <c r="BG9" s="39">
        <v>10.507999999999999</v>
      </c>
      <c r="BH9" s="39">
        <v>10.659000000000001</v>
      </c>
      <c r="BI9" s="39">
        <v>10.728999999999999</v>
      </c>
      <c r="BJ9" s="39">
        <v>10.912000000000001</v>
      </c>
      <c r="BK9" s="39">
        <v>11.113</v>
      </c>
      <c r="BL9" s="39">
        <v>11.59</v>
      </c>
      <c r="BM9" s="39">
        <v>12.286</v>
      </c>
      <c r="BN9" s="39">
        <v>12.74</v>
      </c>
    </row>
    <row r="10" spans="1:66" s="39" customFormat="1" x14ac:dyDescent="0.35">
      <c r="A10" s="34"/>
      <c r="B10" s="41" t="s">
        <v>406</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5.3999999999999999E-2</v>
      </c>
      <c r="AP10" s="39">
        <v>5.7000000000000002E-2</v>
      </c>
      <c r="AQ10" s="39">
        <v>4.2000000000000003E-2</v>
      </c>
      <c r="AR10" s="39">
        <v>5.8999999999999997E-2</v>
      </c>
      <c r="AS10" s="39">
        <v>7.5999999999999998E-2</v>
      </c>
      <c r="AT10" s="39">
        <v>7.4999999999999997E-2</v>
      </c>
      <c r="AU10" s="39">
        <v>8.8999999999999996E-2</v>
      </c>
      <c r="AV10" s="39">
        <v>8.5999999999999993E-2</v>
      </c>
      <c r="AW10" s="39">
        <v>9.5000000000000001E-2</v>
      </c>
      <c r="AX10" s="39">
        <v>9.9000000000000005E-2</v>
      </c>
      <c r="AY10" s="39">
        <v>0.10299999999999999</v>
      </c>
      <c r="AZ10" s="39">
        <v>0.11600000000000001</v>
      </c>
      <c r="BA10" s="39">
        <v>0.12</v>
      </c>
      <c r="BB10" s="39">
        <v>0.121</v>
      </c>
      <c r="BC10" s="39">
        <v>0.129</v>
      </c>
      <c r="BD10" s="39">
        <v>0.13700000000000001</v>
      </c>
      <c r="BE10" s="39">
        <v>0.128</v>
      </c>
      <c r="BF10" s="39">
        <v>0.13</v>
      </c>
      <c r="BG10" s="39">
        <v>0.13300000000000001</v>
      </c>
      <c r="BH10" s="39">
        <v>0.13700000000000001</v>
      </c>
      <c r="BI10" s="39">
        <v>0.14499999999999999</v>
      </c>
      <c r="BJ10" s="39">
        <v>0.159</v>
      </c>
      <c r="BK10" s="39">
        <v>0.17199999999999999</v>
      </c>
      <c r="BL10" s="39">
        <v>0.183</v>
      </c>
      <c r="BM10" s="39">
        <v>0.17699999999999999</v>
      </c>
      <c r="BN10" s="39">
        <v>0.20599999999999999</v>
      </c>
    </row>
    <row r="11" spans="1:66" s="39" customFormat="1" x14ac:dyDescent="0.35">
      <c r="A11" s="34"/>
      <c r="B11" s="41" t="s">
        <v>407</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3.0000000000000001E-3</v>
      </c>
      <c r="V11" s="39">
        <v>0.121</v>
      </c>
      <c r="W11" s="39">
        <v>0.124</v>
      </c>
      <c r="X11" s="39">
        <v>0.18</v>
      </c>
      <c r="Y11" s="39">
        <v>0.249</v>
      </c>
      <c r="Z11" s="39">
        <v>0.26</v>
      </c>
      <c r="AA11" s="39">
        <v>0.28599999999999998</v>
      </c>
      <c r="AB11" s="39">
        <v>0.33400000000000002</v>
      </c>
      <c r="AC11" s="39">
        <v>0.372</v>
      </c>
      <c r="AD11" s="39">
        <v>0.33600000000000002</v>
      </c>
      <c r="AE11" s="39">
        <v>0.27200000000000002</v>
      </c>
      <c r="AF11" s="39">
        <v>0.249</v>
      </c>
      <c r="AG11" s="39">
        <v>0.27900000000000003</v>
      </c>
      <c r="AH11" s="39">
        <v>0.27</v>
      </c>
      <c r="AI11" s="39">
        <v>0.26600000000000001</v>
      </c>
      <c r="AJ11" s="39">
        <v>0.252</v>
      </c>
      <c r="AK11" s="39">
        <v>0.2</v>
      </c>
      <c r="AL11" s="39">
        <v>0.24299999999999999</v>
      </c>
      <c r="AM11" s="39">
        <v>0.25</v>
      </c>
      <c r="AN11" s="39">
        <v>0.19500000000000001</v>
      </c>
      <c r="AO11" s="39">
        <v>0.26400000000000001</v>
      </c>
      <c r="AP11" s="39">
        <v>0.32100000000000001</v>
      </c>
      <c r="AQ11" s="39">
        <v>0.23599999999999999</v>
      </c>
      <c r="AR11" s="39">
        <v>0.26800000000000002</v>
      </c>
      <c r="AS11" s="39">
        <v>0.47699999999999998</v>
      </c>
      <c r="AT11" s="39">
        <v>0.21099999999999999</v>
      </c>
      <c r="AU11" s="39">
        <v>0.106</v>
      </c>
      <c r="AV11" s="39">
        <v>0.11</v>
      </c>
      <c r="AW11" s="39">
        <v>0.16500000000000001</v>
      </c>
      <c r="AX11" s="39">
        <v>0.26200000000000001</v>
      </c>
      <c r="AY11" s="39">
        <v>0.29099999999999998</v>
      </c>
      <c r="AZ11" s="39">
        <v>0.26600000000000001</v>
      </c>
      <c r="BA11" s="39">
        <v>0.112</v>
      </c>
      <c r="BB11" s="39">
        <v>8.8999999999999996E-2</v>
      </c>
      <c r="BC11" s="39">
        <v>0.1</v>
      </c>
      <c r="BD11" s="39">
        <v>0.10299999999999999</v>
      </c>
      <c r="BE11" s="39">
        <v>0.129</v>
      </c>
      <c r="BF11" s="39">
        <v>8.2000000000000003E-2</v>
      </c>
      <c r="BG11" s="39">
        <v>9.6000000000000002E-2</v>
      </c>
      <c r="BH11" s="39">
        <v>8.2000000000000003E-2</v>
      </c>
      <c r="BI11" s="39">
        <v>8.8999999999999996E-2</v>
      </c>
      <c r="BJ11" s="39">
        <v>9.6000000000000002E-2</v>
      </c>
      <c r="BK11" s="39">
        <v>8.2000000000000003E-2</v>
      </c>
      <c r="BL11" s="39">
        <v>7.1999999999999995E-2</v>
      </c>
      <c r="BM11" s="39">
        <v>9.8000000000000004E-2</v>
      </c>
      <c r="BN11" s="39">
        <v>8.2000000000000003E-2</v>
      </c>
    </row>
    <row r="12" spans="1:66" s="39" customFormat="1" x14ac:dyDescent="0.35">
      <c r="A12" s="34"/>
      <c r="B12" s="41" t="s">
        <v>400</v>
      </c>
    </row>
    <row r="13" spans="1:66" s="39" customFormat="1" ht="13.15" x14ac:dyDescent="0.4">
      <c r="A13" s="34"/>
      <c r="B13" s="40" t="s">
        <v>408</v>
      </c>
      <c r="C13" s="39">
        <v>0.50700000000000001</v>
      </c>
      <c r="D13" s="39">
        <v>0.51200000000000001</v>
      </c>
      <c r="E13" s="39">
        <v>0.52500000000000002</v>
      </c>
      <c r="F13" s="39">
        <v>0.59599999999999997</v>
      </c>
      <c r="G13" s="39">
        <v>0.59</v>
      </c>
      <c r="H13" s="39">
        <v>0.55000000000000004</v>
      </c>
      <c r="I13" s="39">
        <v>0.61499999999999999</v>
      </c>
      <c r="J13" s="39">
        <v>0.6</v>
      </c>
      <c r="K13" s="39">
        <v>0.83299999999999996</v>
      </c>
      <c r="L13" s="39">
        <v>0.99199999999999999</v>
      </c>
      <c r="M13" s="39">
        <v>1.117</v>
      </c>
      <c r="N13" s="39">
        <v>1.0580000000000001</v>
      </c>
      <c r="O13" s="39">
        <v>1.004</v>
      </c>
      <c r="P13" s="39">
        <v>0.88</v>
      </c>
      <c r="Q13" s="39">
        <v>0.92400000000000004</v>
      </c>
      <c r="R13" s="39">
        <v>1.2170000000000001</v>
      </c>
      <c r="S13" s="39">
        <v>2.1309999999999998</v>
      </c>
      <c r="T13" s="39">
        <v>2.2400000000000002</v>
      </c>
      <c r="U13" s="39">
        <v>2.883</v>
      </c>
      <c r="V13" s="39">
        <v>3.597</v>
      </c>
      <c r="W13" s="39">
        <v>4.5129999999999999</v>
      </c>
      <c r="X13" s="39">
        <v>5.508</v>
      </c>
      <c r="Y13" s="39">
        <v>8.6690000000000005</v>
      </c>
      <c r="Z13" s="39">
        <v>10.253</v>
      </c>
      <c r="AA13" s="39">
        <v>14.355</v>
      </c>
      <c r="AB13" s="39">
        <v>16.484999999999999</v>
      </c>
      <c r="AC13" s="39">
        <v>19.143999999999998</v>
      </c>
      <c r="AD13" s="39">
        <v>20.811</v>
      </c>
      <c r="AE13" s="39">
        <v>21.082000000000001</v>
      </c>
      <c r="AF13" s="39">
        <v>21.927</v>
      </c>
      <c r="AG13" s="39">
        <v>24.456</v>
      </c>
      <c r="AH13" s="39">
        <v>28.114999999999998</v>
      </c>
      <c r="AI13" s="39">
        <v>30.544</v>
      </c>
      <c r="AJ13" s="39">
        <v>33.664000000000001</v>
      </c>
      <c r="AK13" s="39">
        <v>36.759</v>
      </c>
      <c r="AL13" s="39">
        <v>39.167999999999999</v>
      </c>
      <c r="AM13" s="39">
        <v>42.023000000000003</v>
      </c>
      <c r="AN13" s="39">
        <v>44.631999999999998</v>
      </c>
      <c r="AO13" s="39">
        <v>45.56</v>
      </c>
      <c r="AP13" s="39">
        <v>45.456000000000003</v>
      </c>
      <c r="AQ13" s="39">
        <v>42.634</v>
      </c>
      <c r="AR13" s="39">
        <v>43.262</v>
      </c>
      <c r="AS13" s="39">
        <v>46.351999999999997</v>
      </c>
      <c r="AT13" s="39">
        <v>47.389000000000003</v>
      </c>
      <c r="AU13" s="39">
        <v>46.332999999999998</v>
      </c>
      <c r="AV13" s="39">
        <v>47.292000000000002</v>
      </c>
      <c r="AW13" s="39">
        <v>47.712000000000003</v>
      </c>
      <c r="AX13" s="39">
        <v>48.087000000000003</v>
      </c>
      <c r="AY13" s="39">
        <v>52.23</v>
      </c>
      <c r="AZ13" s="39">
        <v>57.332000000000001</v>
      </c>
      <c r="BA13" s="39">
        <v>49.25</v>
      </c>
      <c r="BB13" s="39">
        <v>50.427</v>
      </c>
      <c r="BC13" s="39">
        <v>55.704000000000001</v>
      </c>
      <c r="BD13" s="39">
        <v>54.683999999999997</v>
      </c>
      <c r="BE13" s="39">
        <v>48.874000000000002</v>
      </c>
      <c r="BF13" s="39">
        <v>46.442</v>
      </c>
      <c r="BG13" s="39">
        <v>43.808999999999997</v>
      </c>
      <c r="BH13" s="39">
        <v>41.088000000000001</v>
      </c>
      <c r="BI13" s="39">
        <v>39.737000000000002</v>
      </c>
      <c r="BJ13" s="39">
        <v>40.340000000000003</v>
      </c>
      <c r="BK13" s="39">
        <v>35.296999999999997</v>
      </c>
      <c r="BL13" s="39">
        <v>29.135000000000002</v>
      </c>
      <c r="BM13" s="39">
        <v>34.578000000000003</v>
      </c>
      <c r="BN13" s="39">
        <v>50.734000000000002</v>
      </c>
    </row>
    <row r="14" spans="1:66" s="39" customFormat="1" x14ac:dyDescent="0.35">
      <c r="A14" s="34"/>
      <c r="B14" s="41" t="s">
        <v>409</v>
      </c>
      <c r="C14" s="39">
        <v>0.53200000000000003</v>
      </c>
      <c r="D14" s="39">
        <v>0.53800000000000003</v>
      </c>
      <c r="E14" s="39">
        <v>0.55500000000000005</v>
      </c>
      <c r="F14" s="39">
        <v>0.627</v>
      </c>
      <c r="G14" s="39">
        <v>0.627</v>
      </c>
      <c r="H14" s="39">
        <v>0.59199999999999997</v>
      </c>
      <c r="I14" s="39">
        <v>0.66</v>
      </c>
      <c r="J14" s="39">
        <v>0.64600000000000002</v>
      </c>
      <c r="K14" s="39">
        <v>0.88600000000000001</v>
      </c>
      <c r="L14" s="39">
        <v>1.0509999999999999</v>
      </c>
      <c r="M14" s="39">
        <v>1.1779999999999999</v>
      </c>
      <c r="N14" s="39">
        <v>1.1359999999999999</v>
      </c>
      <c r="O14" s="39">
        <v>1.127</v>
      </c>
      <c r="P14" s="39">
        <v>1.022</v>
      </c>
      <c r="Q14" s="39">
        <v>1.0589999999999999</v>
      </c>
      <c r="R14" s="39">
        <v>1.3460000000000001</v>
      </c>
      <c r="S14" s="39">
        <v>2.3519999999999999</v>
      </c>
      <c r="T14" s="39">
        <v>2.48</v>
      </c>
      <c r="U14" s="39">
        <v>3.109</v>
      </c>
      <c r="V14" s="39">
        <v>3.8650000000000002</v>
      </c>
      <c r="W14" s="39">
        <v>4.8140000000000001</v>
      </c>
      <c r="X14" s="39">
        <v>5.7949999999999999</v>
      </c>
      <c r="Y14" s="39">
        <v>8.9819999999999993</v>
      </c>
      <c r="Z14" s="39">
        <v>10.638999999999999</v>
      </c>
      <c r="AA14" s="39">
        <v>14.88</v>
      </c>
      <c r="AB14" s="39">
        <v>17.071000000000002</v>
      </c>
      <c r="AC14" s="39">
        <v>19.829000000000001</v>
      </c>
      <c r="AD14" s="39">
        <v>21.603999999999999</v>
      </c>
      <c r="AE14" s="39">
        <v>21.943000000000001</v>
      </c>
      <c r="AF14" s="39">
        <v>22.817</v>
      </c>
      <c r="AG14" s="39">
        <v>25.332999999999998</v>
      </c>
      <c r="AH14" s="39">
        <v>29.013999999999999</v>
      </c>
      <c r="AI14" s="39">
        <v>31.559000000000001</v>
      </c>
      <c r="AJ14" s="39">
        <v>34.786999999999999</v>
      </c>
      <c r="AK14" s="39">
        <v>38.115000000000002</v>
      </c>
      <c r="AL14" s="39">
        <v>40.805999999999997</v>
      </c>
      <c r="AM14" s="39">
        <v>43.866</v>
      </c>
      <c r="AN14" s="39">
        <v>46.573</v>
      </c>
      <c r="AO14" s="39">
        <v>46.936999999999998</v>
      </c>
      <c r="AP14" s="39">
        <v>46.963999999999999</v>
      </c>
      <c r="AQ14" s="39">
        <v>45.289000000000001</v>
      </c>
      <c r="AR14" s="39">
        <v>45.851999999999997</v>
      </c>
      <c r="AS14" s="39">
        <v>47.494</v>
      </c>
      <c r="AT14" s="39">
        <v>48.673999999999999</v>
      </c>
      <c r="AU14" s="39">
        <v>47.444000000000003</v>
      </c>
      <c r="AV14" s="39">
        <v>48.249000000000002</v>
      </c>
      <c r="AW14" s="39">
        <v>49.470999999999997</v>
      </c>
      <c r="AX14" s="39">
        <v>49.505000000000003</v>
      </c>
      <c r="AY14" s="39">
        <v>52.774000000000001</v>
      </c>
      <c r="AZ14" s="39">
        <v>57.015000000000001</v>
      </c>
      <c r="BA14" s="39">
        <v>51.006999999999998</v>
      </c>
      <c r="BB14" s="39">
        <v>53.981999999999999</v>
      </c>
      <c r="BC14" s="39">
        <v>58.363</v>
      </c>
      <c r="BD14" s="39">
        <v>57.485999999999997</v>
      </c>
      <c r="BE14" s="39">
        <v>52.320999999999998</v>
      </c>
      <c r="BF14" s="39">
        <v>50.814999999999998</v>
      </c>
      <c r="BG14" s="39">
        <v>48.012999999999998</v>
      </c>
      <c r="BH14" s="39">
        <v>45.710999999999999</v>
      </c>
      <c r="BI14" s="39">
        <v>43.981000000000002</v>
      </c>
      <c r="BJ14" s="39">
        <v>44.194000000000003</v>
      </c>
      <c r="BK14" s="39">
        <v>38.814999999999998</v>
      </c>
      <c r="BL14" s="39">
        <v>32.764000000000003</v>
      </c>
      <c r="BM14" s="39">
        <v>38.049999999999997</v>
      </c>
      <c r="BN14" s="39">
        <v>53.201999999999998</v>
      </c>
    </row>
    <row r="15" spans="1:66" s="39" customFormat="1" x14ac:dyDescent="0.35">
      <c r="A15" s="34"/>
      <c r="B15" s="41"/>
    </row>
    <row r="16" spans="1:66" s="39" customFormat="1" ht="13.15" x14ac:dyDescent="0.4">
      <c r="A16" s="34"/>
      <c r="B16" s="40" t="s">
        <v>410</v>
      </c>
      <c r="C16" s="39">
        <v>6.5972</v>
      </c>
      <c r="D16" s="39">
        <v>7.3550000000000004</v>
      </c>
      <c r="E16" s="39">
        <v>8.3659999999999997</v>
      </c>
      <c r="F16" s="39">
        <v>9.7310000000000016</v>
      </c>
      <c r="G16" s="39">
        <v>11.113999999999999</v>
      </c>
      <c r="H16" s="39">
        <v>12.498000000000001</v>
      </c>
      <c r="I16" s="39">
        <v>13.906000000000002</v>
      </c>
      <c r="J16" s="39">
        <v>15.41</v>
      </c>
      <c r="K16" s="39">
        <v>16.855999999999998</v>
      </c>
      <c r="L16" s="39">
        <v>19.343999999999994</v>
      </c>
      <c r="M16" s="39">
        <v>21.822999999999997</v>
      </c>
      <c r="N16" s="39">
        <v>23.727</v>
      </c>
      <c r="O16" s="39">
        <v>25.754999999999999</v>
      </c>
      <c r="P16" s="39">
        <v>28.7</v>
      </c>
      <c r="Q16" s="39">
        <v>33.861999999999995</v>
      </c>
      <c r="R16" s="39">
        <v>39.657999999999994</v>
      </c>
      <c r="S16" s="39">
        <v>50.926000000000002</v>
      </c>
      <c r="T16" s="39">
        <v>60.196000000000005</v>
      </c>
      <c r="U16" s="39">
        <v>66.373999999999995</v>
      </c>
      <c r="V16" s="39">
        <v>77.576999999999998</v>
      </c>
      <c r="W16" s="39">
        <v>89.774000000000015</v>
      </c>
      <c r="X16" s="39">
        <v>102.73199999999999</v>
      </c>
      <c r="Y16" s="39">
        <v>124.23</v>
      </c>
      <c r="Z16" s="39">
        <v>146.69100000000003</v>
      </c>
      <c r="AA16" s="39">
        <v>163.79900000000001</v>
      </c>
      <c r="AB16" s="39">
        <v>183.982</v>
      </c>
      <c r="AC16" s="39">
        <v>200.23300000000003</v>
      </c>
      <c r="AD16" s="39">
        <v>214.93600000000001</v>
      </c>
      <c r="AE16" s="39">
        <v>224.078</v>
      </c>
      <c r="AF16" s="39">
        <v>238.77900000000002</v>
      </c>
      <c r="AG16" s="39">
        <v>250.22499999999999</v>
      </c>
      <c r="AH16" s="39">
        <v>268.27300000000002</v>
      </c>
      <c r="AI16" s="39">
        <v>283.70400000000001</v>
      </c>
      <c r="AJ16" s="39">
        <v>301.46600000000001</v>
      </c>
      <c r="AK16" s="39">
        <v>324.30400000000003</v>
      </c>
      <c r="AL16" s="39">
        <v>330.23200000000003</v>
      </c>
      <c r="AM16" s="39">
        <v>342.73599999999999</v>
      </c>
      <c r="AN16" s="39">
        <v>348.16300000000001</v>
      </c>
      <c r="AO16" s="39">
        <v>362.37700000000001</v>
      </c>
      <c r="AP16" s="39">
        <v>368.35300000000001</v>
      </c>
      <c r="AQ16" s="39">
        <v>382.21899999999999</v>
      </c>
      <c r="AR16" s="39">
        <v>392.22700000000009</v>
      </c>
      <c r="AS16" s="39">
        <v>412.28700000000009</v>
      </c>
      <c r="AT16" s="39">
        <v>437.226</v>
      </c>
      <c r="AU16" s="39">
        <v>457.58299999999997</v>
      </c>
      <c r="AV16" s="39">
        <v>476.29599999999994</v>
      </c>
      <c r="AW16" s="39">
        <v>499.13099999999991</v>
      </c>
      <c r="AX16" s="39">
        <v>524.18099999999993</v>
      </c>
      <c r="AY16" s="39">
        <v>548.79</v>
      </c>
      <c r="AZ16" s="39">
        <v>574.4079999999999</v>
      </c>
      <c r="BA16" s="39">
        <v>609.05399999999997</v>
      </c>
      <c r="BB16" s="39">
        <v>626.86699999999996</v>
      </c>
      <c r="BC16" s="39">
        <v>641.30999999999995</v>
      </c>
      <c r="BD16" s="39">
        <v>664.01</v>
      </c>
      <c r="BE16" s="39">
        <v>681.87900000000013</v>
      </c>
      <c r="BF16" s="39">
        <v>702.31500000000005</v>
      </c>
      <c r="BG16" s="39">
        <v>724.13100000000009</v>
      </c>
      <c r="BH16" s="39">
        <v>741.1149999999999</v>
      </c>
      <c r="BI16" s="39">
        <v>762.51699999999994</v>
      </c>
      <c r="BJ16" s="39">
        <v>769.82399999999996</v>
      </c>
      <c r="BK16" s="39">
        <v>792.91399999999999</v>
      </c>
      <c r="BL16" s="39">
        <v>865.66700000000003</v>
      </c>
      <c r="BM16" s="39">
        <v>893.59129999999982</v>
      </c>
      <c r="BN16" s="39">
        <v>907.2174</v>
      </c>
    </row>
    <row r="17" spans="1:66" s="39" customFormat="1" x14ac:dyDescent="0.35">
      <c r="A17" s="34"/>
      <c r="B17" s="41" t="s">
        <v>411</v>
      </c>
      <c r="C17" s="39">
        <v>4.1580000000000004</v>
      </c>
      <c r="D17" s="39">
        <v>4.556</v>
      </c>
      <c r="E17" s="39">
        <v>5.1159999999999997</v>
      </c>
      <c r="F17" s="39">
        <v>6.1230000000000002</v>
      </c>
      <c r="G17" s="39">
        <v>7.2789999999999999</v>
      </c>
      <c r="H17" s="39">
        <v>8.2170000000000005</v>
      </c>
      <c r="I17" s="39">
        <v>9.02</v>
      </c>
      <c r="J17" s="39">
        <v>9.8040000000000003</v>
      </c>
      <c r="K17" s="39">
        <v>10.715</v>
      </c>
      <c r="L17" s="39">
        <v>12.186999999999999</v>
      </c>
      <c r="M17" s="39">
        <v>13.804</v>
      </c>
      <c r="N17" s="39">
        <v>15.164999999999999</v>
      </c>
      <c r="O17" s="39">
        <v>16.893000000000001</v>
      </c>
      <c r="P17" s="39">
        <v>19.076000000000001</v>
      </c>
      <c r="Q17" s="39">
        <v>22.021999999999998</v>
      </c>
      <c r="R17" s="39">
        <v>26.033999999999999</v>
      </c>
      <c r="S17" s="39">
        <v>32.823999999999998</v>
      </c>
      <c r="T17" s="39">
        <v>37.837000000000003</v>
      </c>
      <c r="U17" s="39">
        <v>43.600999999999999</v>
      </c>
      <c r="V17" s="39">
        <v>51.39</v>
      </c>
      <c r="W17" s="39">
        <v>58.892000000000003</v>
      </c>
      <c r="X17" s="39">
        <v>68.260999999999996</v>
      </c>
      <c r="Y17" s="39">
        <v>81.406999999999996</v>
      </c>
      <c r="Z17" s="39">
        <v>97.066000000000003</v>
      </c>
      <c r="AA17" s="39">
        <v>108.65900000000001</v>
      </c>
      <c r="AB17" s="39">
        <v>119.43</v>
      </c>
      <c r="AC17" s="39">
        <v>129.577</v>
      </c>
      <c r="AD17" s="39">
        <v>137.816</v>
      </c>
      <c r="AE17" s="39">
        <v>142.58600000000001</v>
      </c>
      <c r="AF17" s="39">
        <v>151.49100000000001</v>
      </c>
      <c r="AG17" s="39">
        <v>160.34</v>
      </c>
      <c r="AH17" s="39">
        <v>170.44900000000001</v>
      </c>
      <c r="AI17" s="39">
        <v>181.42699999999999</v>
      </c>
      <c r="AJ17" s="39">
        <v>192.38200000000001</v>
      </c>
      <c r="AK17" s="39">
        <v>203.12100000000001</v>
      </c>
      <c r="AL17" s="39">
        <v>209.251</v>
      </c>
      <c r="AM17" s="39">
        <v>215.75</v>
      </c>
      <c r="AN17" s="39">
        <v>222.751</v>
      </c>
      <c r="AO17" s="39">
        <v>230.971</v>
      </c>
      <c r="AP17" s="39">
        <v>236.244</v>
      </c>
      <c r="AQ17" s="39">
        <v>242.71</v>
      </c>
      <c r="AR17" s="39">
        <v>248.28700000000001</v>
      </c>
      <c r="AS17" s="39">
        <v>259.56400000000002</v>
      </c>
      <c r="AT17" s="39">
        <v>272.45499999999998</v>
      </c>
      <c r="AU17" s="39">
        <v>283.52600000000001</v>
      </c>
      <c r="AV17" s="39">
        <v>296.59199999999998</v>
      </c>
      <c r="AW17" s="39">
        <v>309.86099999999999</v>
      </c>
      <c r="AX17" s="39">
        <v>325.07900000000001</v>
      </c>
      <c r="AY17" s="39">
        <v>339.33499999999998</v>
      </c>
      <c r="AZ17" s="39">
        <v>350.94600000000003</v>
      </c>
      <c r="BA17" s="39">
        <v>371.35</v>
      </c>
      <c r="BB17" s="39">
        <v>382.87200000000001</v>
      </c>
      <c r="BC17" s="39">
        <v>394.30399999999997</v>
      </c>
      <c r="BD17" s="39">
        <v>408.33499999999998</v>
      </c>
      <c r="BE17" s="39">
        <v>420.52699999999999</v>
      </c>
      <c r="BF17" s="39">
        <v>429.065</v>
      </c>
      <c r="BG17" s="39">
        <v>435.99200000000002</v>
      </c>
      <c r="BH17" s="39">
        <v>442.863</v>
      </c>
      <c r="BI17" s="39">
        <v>449.99799999999999</v>
      </c>
      <c r="BJ17" s="39">
        <v>459.38099999999997</v>
      </c>
      <c r="BK17" s="39">
        <v>473.04700000000003</v>
      </c>
      <c r="BL17" s="39">
        <v>519.4126</v>
      </c>
      <c r="BM17" s="39">
        <v>508.28359999999998</v>
      </c>
      <c r="BN17" s="39">
        <v>512.88400000000001</v>
      </c>
    </row>
    <row r="18" spans="1:66" s="39" customFormat="1" x14ac:dyDescent="0.35">
      <c r="A18" s="34"/>
      <c r="B18" s="41" t="s">
        <v>412</v>
      </c>
      <c r="C18" s="39">
        <v>0.66300000000000003</v>
      </c>
      <c r="D18" s="39">
        <v>0.754</v>
      </c>
      <c r="E18" s="39">
        <v>0.877</v>
      </c>
      <c r="F18" s="39">
        <v>1.0209999999999999</v>
      </c>
      <c r="G18" s="39">
        <v>1.2</v>
      </c>
      <c r="H18" s="39">
        <v>1.427</v>
      </c>
      <c r="I18" s="39">
        <v>1.6459999999999999</v>
      </c>
      <c r="J18" s="39">
        <v>1.897</v>
      </c>
      <c r="K18" s="39">
        <v>2.1680000000000001</v>
      </c>
      <c r="L18" s="39">
        <v>2.351</v>
      </c>
      <c r="M18" s="39">
        <v>2.8130000000000002</v>
      </c>
      <c r="N18" s="39">
        <v>3.2469999999999999</v>
      </c>
      <c r="O18" s="39">
        <v>3.6890000000000001</v>
      </c>
      <c r="P18" s="39">
        <v>4.2</v>
      </c>
      <c r="Q18" s="39">
        <v>5.2729999999999997</v>
      </c>
      <c r="R18" s="39">
        <v>6.2009999999999996</v>
      </c>
      <c r="S18" s="39">
        <v>7.5449999999999999</v>
      </c>
      <c r="T18" s="39">
        <v>8.5250000000000004</v>
      </c>
      <c r="U18" s="39">
        <v>9.3409999999999993</v>
      </c>
      <c r="V18" s="39">
        <v>10.942999999999994</v>
      </c>
      <c r="W18" s="39">
        <v>12.645</v>
      </c>
      <c r="X18" s="39">
        <v>14.833999999999994</v>
      </c>
      <c r="Y18" s="39">
        <v>18.304000000000002</v>
      </c>
      <c r="Z18" s="39">
        <v>21.278000000000013</v>
      </c>
      <c r="AA18" s="39">
        <v>23.607000000000003</v>
      </c>
      <c r="AB18" s="39">
        <v>26.859000000000002</v>
      </c>
      <c r="AC18" s="39">
        <v>30.553000000000001</v>
      </c>
      <c r="AD18" s="39">
        <v>33.405999999999999</v>
      </c>
      <c r="AE18" s="39">
        <v>34.972999999999992</v>
      </c>
      <c r="AF18" s="39">
        <v>38.347000000000008</v>
      </c>
      <c r="AG18" s="39">
        <v>40.947000000000017</v>
      </c>
      <c r="AH18" s="39">
        <v>43.78</v>
      </c>
      <c r="AI18" s="39">
        <v>46.621999999999986</v>
      </c>
      <c r="AJ18" s="39">
        <v>48.868000000000002</v>
      </c>
      <c r="AK18" s="39">
        <v>52.155000000000001</v>
      </c>
      <c r="AL18" s="39">
        <v>53.711000000000013</v>
      </c>
      <c r="AM18" s="39">
        <v>56.192000000000014</v>
      </c>
      <c r="AN18" s="39">
        <v>59.095999999999989</v>
      </c>
      <c r="AO18" s="39">
        <v>61.083999999999982</v>
      </c>
      <c r="AP18" s="39">
        <v>63.873999999999995</v>
      </c>
      <c r="AQ18" s="39">
        <v>66.872</v>
      </c>
      <c r="AR18" s="39">
        <v>71.324000000000041</v>
      </c>
      <c r="AS18" s="39">
        <v>75.578000000000017</v>
      </c>
      <c r="AT18" s="39">
        <v>81.20700000000005</v>
      </c>
      <c r="AU18" s="39">
        <v>87.685000000000002</v>
      </c>
      <c r="AV18" s="39">
        <v>92.325000000000003</v>
      </c>
      <c r="AW18" s="39">
        <v>95.784999999999997</v>
      </c>
      <c r="AX18" s="39">
        <v>100.551</v>
      </c>
      <c r="AY18" s="39">
        <v>106.005</v>
      </c>
      <c r="AZ18" s="39">
        <v>110.36099999999998</v>
      </c>
      <c r="BA18" s="39">
        <v>114.52500000000001</v>
      </c>
      <c r="BB18" s="39">
        <v>118.223</v>
      </c>
      <c r="BC18" s="39">
        <v>121.15300000000001</v>
      </c>
      <c r="BD18" s="39">
        <v>124.367</v>
      </c>
      <c r="BE18" s="39">
        <v>127.42100000000001</v>
      </c>
      <c r="BF18" s="39">
        <v>131.10900000000001</v>
      </c>
      <c r="BG18" s="39">
        <v>133.23599999999999</v>
      </c>
      <c r="BH18" s="39">
        <v>136.756</v>
      </c>
      <c r="BI18" s="39">
        <v>139.696</v>
      </c>
      <c r="BJ18" s="39">
        <v>141.011</v>
      </c>
      <c r="BK18" s="39">
        <v>143.32599999999999</v>
      </c>
      <c r="BL18" s="39">
        <v>144.8554</v>
      </c>
      <c r="BM18" s="39">
        <v>164.8254</v>
      </c>
      <c r="BN18" s="39">
        <v>167.733</v>
      </c>
    </row>
    <row r="19" spans="1:66" s="39" customFormat="1" x14ac:dyDescent="0.35">
      <c r="A19" s="34"/>
      <c r="B19" s="41" t="s">
        <v>413</v>
      </c>
      <c r="C19" s="39">
        <v>0.73099999999999998</v>
      </c>
      <c r="D19" s="39">
        <v>0.83599999999999997</v>
      </c>
      <c r="E19" s="39">
        <v>1.085</v>
      </c>
      <c r="F19" s="39">
        <v>1.2849999999999999</v>
      </c>
      <c r="G19" s="39">
        <v>1.4379999999999999</v>
      </c>
      <c r="H19" s="39">
        <v>1.48</v>
      </c>
      <c r="I19" s="39">
        <v>1.6819999999999999</v>
      </c>
      <c r="J19" s="39">
        <v>1.853</v>
      </c>
      <c r="K19" s="39">
        <v>1.9790000000000001</v>
      </c>
      <c r="L19" s="39">
        <v>2.5819999999999999</v>
      </c>
      <c r="M19" s="39">
        <v>2.6560000000000001</v>
      </c>
      <c r="N19" s="39">
        <v>2.4870000000000001</v>
      </c>
      <c r="O19" s="39">
        <v>2.2879999999999998</v>
      </c>
      <c r="P19" s="39">
        <v>2.6070000000000002</v>
      </c>
      <c r="Q19" s="39">
        <v>3.22</v>
      </c>
      <c r="R19" s="39">
        <v>3.5470000000000002</v>
      </c>
      <c r="S19" s="39">
        <v>4.63</v>
      </c>
      <c r="T19" s="39">
        <v>5.4880000000000004</v>
      </c>
      <c r="U19" s="39">
        <v>6.43</v>
      </c>
      <c r="V19" s="39">
        <v>6.8289999999999997</v>
      </c>
      <c r="W19" s="39">
        <v>7.8579999999999997</v>
      </c>
      <c r="X19" s="39">
        <v>8.7330000000000005</v>
      </c>
      <c r="Y19" s="39">
        <v>10.659000000000001</v>
      </c>
      <c r="Z19" s="39">
        <v>12.478999999999999</v>
      </c>
      <c r="AA19" s="39">
        <v>13.932</v>
      </c>
      <c r="AB19" s="39">
        <v>17.911999999999999</v>
      </c>
      <c r="AC19" s="39">
        <v>18.033000000000001</v>
      </c>
      <c r="AD19" s="39">
        <v>19.899000000000001</v>
      </c>
      <c r="AE19" s="39">
        <v>19.803999999999998</v>
      </c>
      <c r="AF19" s="39">
        <v>17.87</v>
      </c>
      <c r="AG19" s="39">
        <v>17.451000000000001</v>
      </c>
      <c r="AH19" s="39">
        <v>17.710999999999999</v>
      </c>
      <c r="AI19" s="39">
        <v>17.609000000000002</v>
      </c>
      <c r="AJ19" s="39">
        <v>17.638999999999999</v>
      </c>
      <c r="AK19" s="39">
        <v>18.414000000000001</v>
      </c>
      <c r="AL19" s="39">
        <v>17.93</v>
      </c>
      <c r="AM19" s="39">
        <v>18.135000000000002</v>
      </c>
      <c r="AN19" s="39">
        <v>18.768999999999998</v>
      </c>
      <c r="AO19" s="39">
        <v>18.622</v>
      </c>
      <c r="AP19" s="39">
        <v>18.963000000000001</v>
      </c>
      <c r="AQ19" s="39">
        <v>19.934999999999999</v>
      </c>
      <c r="AR19" s="39">
        <v>20.361999999999998</v>
      </c>
      <c r="AS19" s="39">
        <v>22.280999999999999</v>
      </c>
      <c r="AT19" s="39">
        <v>25.056000000000001</v>
      </c>
      <c r="AU19" s="39">
        <v>24.989000000000001</v>
      </c>
      <c r="AV19" s="39">
        <v>24.119</v>
      </c>
      <c r="AW19" s="39">
        <v>24.013000000000002</v>
      </c>
      <c r="AX19" s="39">
        <v>25.094000000000001</v>
      </c>
      <c r="AY19" s="39">
        <v>26.867000000000001</v>
      </c>
      <c r="AZ19" s="39">
        <v>29.050999999999998</v>
      </c>
      <c r="BA19" s="39">
        <v>34.5</v>
      </c>
      <c r="BB19" s="39">
        <v>36.411000000000001</v>
      </c>
      <c r="BC19" s="39">
        <v>34.734000000000002</v>
      </c>
      <c r="BD19" s="39">
        <v>36.289000000000001</v>
      </c>
      <c r="BE19" s="39">
        <v>36.436999999999998</v>
      </c>
      <c r="BF19" s="39">
        <v>47.201000000000001</v>
      </c>
      <c r="BG19" s="39">
        <v>56.094000000000001</v>
      </c>
      <c r="BH19" s="39">
        <v>55.932000000000002</v>
      </c>
      <c r="BI19" s="39">
        <v>57.186</v>
      </c>
      <c r="BJ19" s="39">
        <v>62.427</v>
      </c>
      <c r="BK19" s="39">
        <v>66.873999999999995</v>
      </c>
      <c r="BL19" s="39">
        <v>77.254999999999995</v>
      </c>
      <c r="BM19" s="39">
        <v>82.274000000000001</v>
      </c>
      <c r="BN19" s="39">
        <v>82.998999999999995</v>
      </c>
    </row>
    <row r="20" spans="1:66" s="39" customFormat="1" x14ac:dyDescent="0.35">
      <c r="A20" s="34"/>
      <c r="B20" s="41" t="s">
        <v>414</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-1E-3</v>
      </c>
      <c r="AE20" s="39">
        <v>0</v>
      </c>
      <c r="AF20" s="39">
        <v>0</v>
      </c>
      <c r="AG20" s="39">
        <v>0</v>
      </c>
      <c r="AH20" s="39">
        <v>0</v>
      </c>
      <c r="AI20" s="39">
        <v>0</v>
      </c>
      <c r="AJ20" s="39">
        <v>0</v>
      </c>
      <c r="AK20" s="39">
        <v>-1E-3</v>
      </c>
      <c r="AL20" s="39">
        <v>0</v>
      </c>
      <c r="AM20" s="39">
        <v>0</v>
      </c>
      <c r="AN20" s="39">
        <v>0</v>
      </c>
      <c r="AO20" s="39">
        <v>1E-3</v>
      </c>
      <c r="AP20" s="39">
        <v>0</v>
      </c>
      <c r="AQ20" s="39">
        <v>0</v>
      </c>
      <c r="AR20" s="39">
        <v>0</v>
      </c>
      <c r="AS20" s="39">
        <v>0</v>
      </c>
      <c r="AT20" s="39">
        <v>1E-3</v>
      </c>
      <c r="AU20" s="39">
        <v>1E-3</v>
      </c>
      <c r="AV20" s="39">
        <v>1E-3</v>
      </c>
      <c r="AW20" s="39">
        <v>1E-3</v>
      </c>
      <c r="AX20" s="39">
        <v>1E-3</v>
      </c>
      <c r="AY20" s="39">
        <v>1E-3</v>
      </c>
      <c r="AZ20" s="39">
        <v>0</v>
      </c>
      <c r="BA20" s="39">
        <v>0</v>
      </c>
      <c r="BB20" s="39">
        <v>0</v>
      </c>
      <c r="BC20" s="39">
        <v>0</v>
      </c>
      <c r="BD20" s="39">
        <v>0</v>
      </c>
      <c r="BE20" s="39">
        <v>0</v>
      </c>
      <c r="BF20" s="39">
        <v>0</v>
      </c>
      <c r="BG20" s="39">
        <v>0</v>
      </c>
      <c r="BH20" s="39">
        <v>0</v>
      </c>
      <c r="BI20" s="39">
        <v>0</v>
      </c>
      <c r="BJ20" s="39">
        <v>0</v>
      </c>
      <c r="BK20" s="39">
        <v>0</v>
      </c>
      <c r="BM20" s="39">
        <v>0</v>
      </c>
      <c r="BN20" s="39">
        <v>0</v>
      </c>
    </row>
    <row r="21" spans="1:66" s="39" customFormat="1" x14ac:dyDescent="0.35">
      <c r="A21" s="34"/>
      <c r="B21" s="41" t="s">
        <v>415</v>
      </c>
      <c r="C21" s="39">
        <v>0.60499999999999998</v>
      </c>
      <c r="D21" s="39">
        <v>0.73099999999999998</v>
      </c>
      <c r="E21" s="39">
        <v>0.80900000000000005</v>
      </c>
      <c r="F21" s="39">
        <v>0.78900000000000003</v>
      </c>
      <c r="G21" s="39">
        <v>0.73099999999999998</v>
      </c>
      <c r="H21" s="39">
        <v>0.86799999999999999</v>
      </c>
      <c r="I21" s="39">
        <v>1.002</v>
      </c>
      <c r="J21" s="39">
        <v>1.0229999999999999</v>
      </c>
      <c r="K21" s="39">
        <v>1.139</v>
      </c>
      <c r="L21" s="39">
        <v>1.327</v>
      </c>
      <c r="M21" s="39">
        <v>1.58</v>
      </c>
      <c r="N21" s="39">
        <v>1.857</v>
      </c>
      <c r="O21" s="39">
        <v>2.1150000000000002</v>
      </c>
      <c r="P21" s="39">
        <v>1.8779999999999999</v>
      </c>
      <c r="Q21" s="39">
        <v>2.1360000000000001</v>
      </c>
      <c r="R21" s="39">
        <v>2.4510000000000001</v>
      </c>
      <c r="S21" s="39">
        <v>3.84</v>
      </c>
      <c r="T21" s="39">
        <v>4.3230000000000004</v>
      </c>
      <c r="U21" s="39">
        <v>4.6920000000000002</v>
      </c>
      <c r="V21" s="39">
        <v>6.1139999999999999</v>
      </c>
      <c r="W21" s="39">
        <v>7.1909999999999998</v>
      </c>
      <c r="X21" s="39">
        <v>7.5780000000000003</v>
      </c>
      <c r="Y21" s="39">
        <v>9.6470000000000002</v>
      </c>
      <c r="Z21" s="39">
        <v>11.869</v>
      </c>
      <c r="AA21" s="39">
        <v>13.32</v>
      </c>
      <c r="AB21" s="39">
        <v>14.628</v>
      </c>
      <c r="AC21" s="39">
        <v>16.747</v>
      </c>
      <c r="AD21" s="39">
        <v>17.945</v>
      </c>
      <c r="AE21" s="39">
        <v>19.244</v>
      </c>
      <c r="AF21" s="39">
        <v>22.530999999999999</v>
      </c>
      <c r="AG21" s="39">
        <v>23.021000000000001</v>
      </c>
      <c r="AH21" s="39">
        <v>24.742000000000001</v>
      </c>
      <c r="AI21" s="39">
        <v>28.78</v>
      </c>
      <c r="AJ21" s="39">
        <v>31.472000000000001</v>
      </c>
      <c r="AK21" s="39">
        <v>32.635999999999996</v>
      </c>
      <c r="AL21" s="39">
        <v>34.658000000000001</v>
      </c>
      <c r="AM21" s="39">
        <v>34.933</v>
      </c>
      <c r="AN21" s="39">
        <v>35.802999999999997</v>
      </c>
      <c r="AO21" s="39">
        <v>35.836000000000006</v>
      </c>
      <c r="AP21" s="39">
        <v>37.752000000000002</v>
      </c>
      <c r="AQ21" s="39">
        <v>38.069000000000003</v>
      </c>
      <c r="AR21" s="39">
        <v>40.936999999999998</v>
      </c>
      <c r="AS21" s="39">
        <v>42.698999999999998</v>
      </c>
      <c r="AT21" s="39">
        <v>45.834000000000003</v>
      </c>
      <c r="AU21" s="39">
        <v>48.661000000000001</v>
      </c>
      <c r="AV21" s="39">
        <v>49.263000000000005</v>
      </c>
      <c r="AW21" s="39">
        <v>53.969000000000001</v>
      </c>
      <c r="AX21" s="39">
        <v>55.994999999999997</v>
      </c>
      <c r="AY21" s="39">
        <v>58.356000000000002</v>
      </c>
      <c r="AZ21" s="39">
        <v>61.451999999999998</v>
      </c>
      <c r="BA21" s="39">
        <v>66.022999999999996</v>
      </c>
      <c r="BB21" s="39">
        <v>67.578999999999994</v>
      </c>
      <c r="BC21" s="39">
        <v>68.213999999999999</v>
      </c>
      <c r="BD21" s="39">
        <v>70.760999999999996</v>
      </c>
      <c r="BE21" s="39">
        <v>74.477000000000004</v>
      </c>
      <c r="BF21" s="39">
        <v>72.132999999999996</v>
      </c>
      <c r="BG21" s="39">
        <v>73.305999999999997</v>
      </c>
      <c r="BH21" s="39">
        <v>79.447000000000003</v>
      </c>
      <c r="BI21" s="39">
        <v>77.751000000000005</v>
      </c>
      <c r="BJ21" s="39">
        <v>82.096000000000004</v>
      </c>
      <c r="BK21" s="39">
        <v>85.093000000000004</v>
      </c>
      <c r="BL21" s="39">
        <v>95.153000000000006</v>
      </c>
      <c r="BM21" s="39">
        <v>102.0183</v>
      </c>
      <c r="BN21" s="39">
        <v>102.2534</v>
      </c>
    </row>
    <row r="22" spans="1:66" s="39" customFormat="1" x14ac:dyDescent="0.35">
      <c r="A22" s="34"/>
      <c r="B22" s="41" t="s">
        <v>416</v>
      </c>
      <c r="C22" s="39">
        <v>0.44020000000000004</v>
      </c>
      <c r="D22" s="39">
        <v>0.47799999999999998</v>
      </c>
      <c r="E22" s="39">
        <v>0.47899999999999998</v>
      </c>
      <c r="F22" s="39">
        <v>0.51300000000000001</v>
      </c>
      <c r="G22" s="39">
        <v>0.46600000000000003</v>
      </c>
      <c r="H22" s="39">
        <v>0.50600000000000001</v>
      </c>
      <c r="I22" s="39">
        <v>0.55600000000000005</v>
      </c>
      <c r="J22" s="39">
        <v>0.83299999999999996</v>
      </c>
      <c r="K22" s="39">
        <v>0.85499999999999998</v>
      </c>
      <c r="L22" s="39">
        <v>0.89700000000000002</v>
      </c>
      <c r="M22" s="39">
        <v>0.97</v>
      </c>
      <c r="N22" s="39">
        <v>0.97099999999999997</v>
      </c>
      <c r="O22" s="39">
        <v>0.77</v>
      </c>
      <c r="P22" s="39">
        <v>0.93899999999999995</v>
      </c>
      <c r="Q22" s="39">
        <v>1.2110000000000001</v>
      </c>
      <c r="R22" s="39">
        <v>1.425</v>
      </c>
      <c r="S22" s="39">
        <v>2.0870000000000002</v>
      </c>
      <c r="T22" s="39">
        <v>4.0229999999999997</v>
      </c>
      <c r="U22" s="39">
        <v>2.31</v>
      </c>
      <c r="V22" s="39">
        <v>2.3009999999999997</v>
      </c>
      <c r="W22" s="39">
        <v>3.1879999999999997</v>
      </c>
      <c r="X22" s="39">
        <v>3.3260000000000001</v>
      </c>
      <c r="Y22" s="39">
        <v>4.2129999999999992</v>
      </c>
      <c r="Z22" s="39">
        <v>3.9990000000000001</v>
      </c>
      <c r="AA22" s="39">
        <v>4.2809999999999997</v>
      </c>
      <c r="AB22" s="39">
        <v>5.1530000000000005</v>
      </c>
      <c r="AC22" s="39">
        <v>5.3230000000000004</v>
      </c>
      <c r="AD22" s="39">
        <v>5.8710000000000004</v>
      </c>
      <c r="AE22" s="39">
        <v>7.4710000000000001</v>
      </c>
      <c r="AF22" s="39">
        <v>8.5399999999999991</v>
      </c>
      <c r="AG22" s="39">
        <v>8.4659999999999993</v>
      </c>
      <c r="AH22" s="39">
        <v>11.590999999999998</v>
      </c>
      <c r="AI22" s="39">
        <v>9.266</v>
      </c>
      <c r="AJ22" s="39">
        <v>11.105</v>
      </c>
      <c r="AK22" s="39">
        <v>17.978999999999999</v>
      </c>
      <c r="AL22" s="39">
        <v>14.682</v>
      </c>
      <c r="AM22" s="39">
        <v>17.725999999999999</v>
      </c>
      <c r="AN22" s="39">
        <v>11.744</v>
      </c>
      <c r="AO22" s="39">
        <v>15.863000000000001</v>
      </c>
      <c r="AP22" s="39">
        <v>11.52</v>
      </c>
      <c r="AQ22" s="39">
        <v>14.632999999999999</v>
      </c>
      <c r="AR22" s="39">
        <v>11.317</v>
      </c>
      <c r="AS22" s="39">
        <v>12.164999999999999</v>
      </c>
      <c r="AT22" s="39">
        <v>12.673</v>
      </c>
      <c r="AU22" s="39">
        <v>12.721</v>
      </c>
      <c r="AV22" s="39">
        <v>13.996000000000002</v>
      </c>
      <c r="AW22" s="39">
        <v>15.502000000000001</v>
      </c>
      <c r="AX22" s="39">
        <v>17.460999999999999</v>
      </c>
      <c r="AY22" s="39">
        <v>18.226000000000003</v>
      </c>
      <c r="AZ22" s="39">
        <v>22.598000000000003</v>
      </c>
      <c r="BA22" s="39">
        <v>22.656000000000002</v>
      </c>
      <c r="BB22" s="39">
        <v>21.782</v>
      </c>
      <c r="BC22" s="39">
        <v>22.905000000000001</v>
      </c>
      <c r="BD22" s="39">
        <v>24.257999999999999</v>
      </c>
      <c r="BE22" s="39">
        <v>23.016999999999999</v>
      </c>
      <c r="BF22" s="39">
        <v>22.806999999999999</v>
      </c>
      <c r="BG22" s="39">
        <v>25.503</v>
      </c>
      <c r="BH22" s="39">
        <v>26.117000000000001</v>
      </c>
      <c r="BI22" s="39">
        <v>37.885999999999996</v>
      </c>
      <c r="BJ22" s="39">
        <v>24.908999999999999</v>
      </c>
      <c r="BK22" s="39">
        <v>24.573999999999998</v>
      </c>
      <c r="BL22" s="39">
        <v>28.992000000000001</v>
      </c>
      <c r="BM22" s="39">
        <v>36.19</v>
      </c>
      <c r="BN22" s="39">
        <v>41.347999999999999</v>
      </c>
    </row>
    <row r="23" spans="1:66" s="39" customFormat="1" x14ac:dyDescent="0.35">
      <c r="A23" s="34"/>
      <c r="B23" s="41" t="s">
        <v>400</v>
      </c>
    </row>
    <row r="24" spans="1:66" s="39" customFormat="1" ht="13.15" x14ac:dyDescent="0.4">
      <c r="A24" s="34"/>
      <c r="B24" s="40" t="s">
        <v>417</v>
      </c>
      <c r="C24" s="39">
        <v>1.7929999999999999</v>
      </c>
      <c r="D24" s="39">
        <v>1.9869999999999999</v>
      </c>
      <c r="E24" s="39">
        <v>2.302</v>
      </c>
      <c r="F24" s="39">
        <v>2.7330000000000001</v>
      </c>
      <c r="G24" s="39">
        <v>3.2189999999999999</v>
      </c>
      <c r="H24" s="39">
        <v>3.855</v>
      </c>
      <c r="I24" s="39">
        <v>4.343</v>
      </c>
      <c r="J24" s="39">
        <v>4.6500000000000004</v>
      </c>
      <c r="K24" s="39">
        <v>5.1349999999999998</v>
      </c>
      <c r="L24" s="39">
        <v>5.7809999999999997</v>
      </c>
      <c r="M24" s="39">
        <v>6.0169999999999995</v>
      </c>
      <c r="N24" s="39">
        <v>6.601</v>
      </c>
      <c r="O24" s="39">
        <v>7.1719999999999997</v>
      </c>
      <c r="P24" s="39">
        <v>7.9479999999999995</v>
      </c>
      <c r="Q24" s="39">
        <v>8.3970000000000002</v>
      </c>
      <c r="R24" s="39">
        <v>9.738999999999999</v>
      </c>
      <c r="S24" s="39">
        <v>12.016</v>
      </c>
      <c r="T24" s="39">
        <v>13.347</v>
      </c>
      <c r="U24" s="39">
        <v>13.124000000000001</v>
      </c>
      <c r="V24" s="39">
        <v>14.414999999999999</v>
      </c>
      <c r="W24" s="39">
        <v>16.875</v>
      </c>
      <c r="X24" s="39">
        <v>19.682000000000002</v>
      </c>
      <c r="Y24" s="39">
        <v>22.867000000000001</v>
      </c>
      <c r="Z24" s="39">
        <v>27.282</v>
      </c>
      <c r="AA24" s="39">
        <v>28.59</v>
      </c>
      <c r="AB24" s="39">
        <v>30.457999999999998</v>
      </c>
      <c r="AC24" s="39">
        <v>34.320999999999998</v>
      </c>
      <c r="AD24" s="39">
        <v>36.575000000000003</v>
      </c>
      <c r="AE24" s="39">
        <v>37.566000000000003</v>
      </c>
      <c r="AF24" s="39">
        <v>43.448999999999998</v>
      </c>
      <c r="AG24" s="39">
        <v>47.322000000000003</v>
      </c>
      <c r="AH24" s="39">
        <v>50.412999999999997</v>
      </c>
      <c r="AI24" s="39">
        <v>53.623000000000005</v>
      </c>
      <c r="AJ24" s="39">
        <v>54.526999999999994</v>
      </c>
      <c r="AK24" s="39">
        <v>51.016000000000005</v>
      </c>
      <c r="AL24" s="39">
        <v>53.524000000000001</v>
      </c>
      <c r="AM24" s="39">
        <v>53.351999999999997</v>
      </c>
      <c r="AN24" s="39">
        <v>53.559000000000005</v>
      </c>
      <c r="AO24" s="39">
        <v>49.427999999999997</v>
      </c>
      <c r="AP24" s="39">
        <v>53.207000000000001</v>
      </c>
      <c r="AQ24" s="39">
        <v>55.802999999999997</v>
      </c>
      <c r="AR24" s="39">
        <v>59.917000000000002</v>
      </c>
      <c r="AS24" s="39">
        <v>61.787999999999997</v>
      </c>
      <c r="AT24" s="39">
        <v>63.584000000000003</v>
      </c>
      <c r="AU24" s="39">
        <v>65.974999999999994</v>
      </c>
      <c r="AV24" s="39">
        <v>69.926000000000002</v>
      </c>
      <c r="AW24" s="39">
        <v>73.602000000000004</v>
      </c>
      <c r="AX24" s="39">
        <v>75.036999999999992</v>
      </c>
      <c r="AY24" s="39">
        <v>79.451000000000008</v>
      </c>
      <c r="AZ24" s="39">
        <v>81.614999999999995</v>
      </c>
      <c r="BA24" s="39">
        <v>86.11699999999999</v>
      </c>
      <c r="BB24" s="39">
        <v>85.961000000000013</v>
      </c>
      <c r="BC24" s="39">
        <v>84.242999999999995</v>
      </c>
      <c r="BD24" s="39">
        <v>88.619</v>
      </c>
      <c r="BE24" s="39">
        <v>87.778000000000006</v>
      </c>
      <c r="BF24" s="39">
        <v>82.554000000000002</v>
      </c>
      <c r="BG24" s="39">
        <v>77.309000000000012</v>
      </c>
      <c r="BH24" s="39">
        <v>77.561000000000007</v>
      </c>
      <c r="BI24" s="39">
        <v>78.88300000000001</v>
      </c>
      <c r="BJ24" s="39">
        <v>82.856000000000009</v>
      </c>
      <c r="BK24" s="39">
        <v>91.974999999999994</v>
      </c>
      <c r="BL24" s="39">
        <v>89.481000000000009</v>
      </c>
      <c r="BM24" s="39">
        <v>93.149999999999991</v>
      </c>
      <c r="BN24" s="39">
        <v>103.066</v>
      </c>
    </row>
    <row r="25" spans="1:66" s="39" customFormat="1" x14ac:dyDescent="0.35">
      <c r="A25" s="34"/>
      <c r="B25" s="41" t="s">
        <v>418</v>
      </c>
      <c r="C25" s="39">
        <v>1.7609999999999999</v>
      </c>
      <c r="D25" s="39">
        <v>1.9219999999999999</v>
      </c>
      <c r="E25" s="39">
        <v>2.2360000000000002</v>
      </c>
      <c r="F25" s="39">
        <v>2.6459999999999999</v>
      </c>
      <c r="G25" s="39">
        <v>3.1059999999999999</v>
      </c>
      <c r="H25" s="39">
        <v>3.7170000000000001</v>
      </c>
      <c r="I25" s="39">
        <v>4.2</v>
      </c>
      <c r="J25" s="39">
        <v>4.444</v>
      </c>
      <c r="K25" s="39">
        <v>4.9279999999999999</v>
      </c>
      <c r="L25" s="39">
        <v>5.1559999999999997</v>
      </c>
      <c r="M25" s="39">
        <v>5.5949999999999998</v>
      </c>
      <c r="N25" s="39">
        <v>6.1840000000000002</v>
      </c>
      <c r="O25" s="39">
        <v>6.649</v>
      </c>
      <c r="P25" s="39">
        <v>7.1109999999999998</v>
      </c>
      <c r="Q25" s="39">
        <v>7.9260000000000002</v>
      </c>
      <c r="R25" s="39">
        <v>9.3249999999999993</v>
      </c>
      <c r="S25" s="39">
        <v>11.260999999999999</v>
      </c>
      <c r="T25" s="39">
        <v>12.802</v>
      </c>
      <c r="U25" s="39">
        <v>12.951000000000001</v>
      </c>
      <c r="V25" s="39">
        <v>13.894</v>
      </c>
      <c r="W25" s="39">
        <v>16.003</v>
      </c>
      <c r="X25" s="39">
        <v>18.658000000000001</v>
      </c>
      <c r="Y25" s="39">
        <v>21.87</v>
      </c>
      <c r="Z25" s="39">
        <v>25.957999999999998</v>
      </c>
      <c r="AA25" s="39">
        <v>27.363</v>
      </c>
      <c r="AB25" s="39">
        <v>29.498999999999999</v>
      </c>
      <c r="AC25" s="39">
        <v>32.734999999999999</v>
      </c>
      <c r="AD25" s="39">
        <v>34.862000000000002</v>
      </c>
      <c r="AE25" s="39">
        <v>37.436</v>
      </c>
      <c r="AF25" s="39">
        <v>42.503999999999998</v>
      </c>
      <c r="AG25" s="39">
        <v>45.643000000000001</v>
      </c>
      <c r="AH25" s="39">
        <v>48.616</v>
      </c>
      <c r="AI25" s="39">
        <v>51.99</v>
      </c>
      <c r="AJ25" s="39">
        <v>53.412999999999997</v>
      </c>
      <c r="AK25" s="39">
        <v>52.24</v>
      </c>
      <c r="AL25" s="39">
        <v>52.765999999999998</v>
      </c>
      <c r="AM25" s="39">
        <v>51.174999999999997</v>
      </c>
      <c r="AN25" s="39">
        <v>51.938000000000002</v>
      </c>
      <c r="AO25" s="39">
        <v>49.658999999999999</v>
      </c>
      <c r="AP25" s="39">
        <v>50.215000000000003</v>
      </c>
      <c r="AQ25" s="39">
        <v>53.244999999999997</v>
      </c>
      <c r="AR25" s="39">
        <v>58.228999999999999</v>
      </c>
      <c r="AS25" s="39">
        <v>59.250999999999998</v>
      </c>
      <c r="AT25" s="39">
        <v>59.871000000000002</v>
      </c>
      <c r="AU25" s="39">
        <v>63.648000000000003</v>
      </c>
      <c r="AV25" s="39">
        <v>67.61</v>
      </c>
      <c r="AW25" s="39">
        <v>70.884</v>
      </c>
      <c r="AX25" s="39">
        <v>72.653999999999996</v>
      </c>
      <c r="AY25" s="39">
        <v>76.617000000000004</v>
      </c>
      <c r="AZ25" s="39">
        <v>78.641000000000005</v>
      </c>
      <c r="BA25" s="39">
        <v>82.438999999999993</v>
      </c>
      <c r="BB25" s="39">
        <v>82.936000000000007</v>
      </c>
      <c r="BC25" s="39">
        <v>81.590999999999994</v>
      </c>
      <c r="BD25" s="39">
        <v>84.537000000000006</v>
      </c>
      <c r="BE25" s="39">
        <v>84.295000000000002</v>
      </c>
      <c r="BF25" s="39">
        <v>79.638000000000005</v>
      </c>
      <c r="BG25" s="39">
        <v>74.879000000000005</v>
      </c>
      <c r="BH25" s="39">
        <v>75.075000000000003</v>
      </c>
      <c r="BI25" s="39">
        <v>76.441000000000003</v>
      </c>
      <c r="BJ25" s="39">
        <v>80.376000000000005</v>
      </c>
      <c r="BK25" s="39">
        <v>89.018000000000001</v>
      </c>
      <c r="BL25" s="39">
        <v>84.974000000000004</v>
      </c>
      <c r="BM25" s="39">
        <v>90.076999999999998</v>
      </c>
      <c r="BN25" s="39">
        <v>98.388999999999996</v>
      </c>
    </row>
    <row r="26" spans="1:66" s="39" customFormat="1" x14ac:dyDescent="0.35">
      <c r="A26" s="34"/>
      <c r="B26" s="41" t="s">
        <v>419</v>
      </c>
      <c r="C26" s="39">
        <v>3.2000000000000001E-2</v>
      </c>
      <c r="D26" s="39">
        <v>6.5000000000000002E-2</v>
      </c>
      <c r="E26" s="39">
        <v>6.6000000000000003E-2</v>
      </c>
      <c r="F26" s="39">
        <v>8.6999999999999994E-2</v>
      </c>
      <c r="G26" s="39">
        <v>0.113</v>
      </c>
      <c r="H26" s="39">
        <v>0.13800000000000001</v>
      </c>
      <c r="I26" s="39">
        <v>0.14299999999999999</v>
      </c>
      <c r="J26" s="39">
        <v>0.20599999999999999</v>
      </c>
      <c r="K26" s="39">
        <v>0.20699999999999999</v>
      </c>
      <c r="L26" s="39">
        <v>0.625</v>
      </c>
      <c r="M26" s="39">
        <v>0.42199999999999999</v>
      </c>
      <c r="N26" s="39">
        <v>0.41699999999999998</v>
      </c>
      <c r="O26" s="39">
        <v>0.52300000000000002</v>
      </c>
      <c r="P26" s="39">
        <v>0.83699999999999997</v>
      </c>
      <c r="Q26" s="39">
        <v>0.47099999999999997</v>
      </c>
      <c r="R26" s="39">
        <v>0.41399999999999998</v>
      </c>
      <c r="S26" s="39">
        <v>0.755</v>
      </c>
      <c r="T26" s="39">
        <v>0.54500000000000004</v>
      </c>
      <c r="U26" s="39">
        <v>0.17299999999999999</v>
      </c>
      <c r="V26" s="39">
        <v>0.52100000000000002</v>
      </c>
      <c r="W26" s="39">
        <v>0.872</v>
      </c>
      <c r="X26" s="39">
        <v>1.024</v>
      </c>
      <c r="Y26" s="39">
        <v>0.997</v>
      </c>
      <c r="Z26" s="39">
        <v>1.3240000000000001</v>
      </c>
      <c r="AA26" s="39">
        <v>1.2269999999999999</v>
      </c>
      <c r="AB26" s="39">
        <v>0.95899999999999996</v>
      </c>
      <c r="AC26" s="39">
        <v>1.5859999999999999</v>
      </c>
      <c r="AD26" s="39">
        <v>1.7130000000000001</v>
      </c>
      <c r="AE26" s="39">
        <v>0.13</v>
      </c>
      <c r="AF26" s="39">
        <v>0.94499999999999995</v>
      </c>
      <c r="AG26" s="39">
        <v>1.6789999999999998</v>
      </c>
      <c r="AH26" s="39">
        <v>1.7969999999999999</v>
      </c>
      <c r="AI26" s="39">
        <v>1.633</v>
      </c>
      <c r="AJ26" s="39">
        <v>1.1139999999999999</v>
      </c>
      <c r="AK26" s="39">
        <v>-1.2240000000000002</v>
      </c>
      <c r="AL26" s="39">
        <v>0.75800000000000001</v>
      </c>
      <c r="AM26" s="39">
        <v>2.177</v>
      </c>
      <c r="AN26" s="39">
        <v>1.621</v>
      </c>
      <c r="AO26" s="39">
        <v>-0.23099999999999987</v>
      </c>
      <c r="AP26" s="39">
        <v>2.992</v>
      </c>
      <c r="AQ26" s="39">
        <v>2.5579999999999998</v>
      </c>
      <c r="AR26" s="39">
        <v>1.6879999999999999</v>
      </c>
      <c r="AS26" s="39">
        <v>2.5369999999999999</v>
      </c>
      <c r="AT26" s="39">
        <v>3.7130000000000001</v>
      </c>
      <c r="AU26" s="39">
        <v>2.327</v>
      </c>
      <c r="AV26" s="39">
        <v>2.3159999999999998</v>
      </c>
      <c r="AW26" s="39">
        <v>2.718</v>
      </c>
      <c r="AX26" s="39">
        <v>2.3829999999999996</v>
      </c>
      <c r="AY26" s="39">
        <v>2.8340000000000001</v>
      </c>
      <c r="AZ26" s="39">
        <v>2.9739999999999998</v>
      </c>
      <c r="BA26" s="39">
        <v>3.6779999999999999</v>
      </c>
      <c r="BB26" s="39">
        <v>3.0249999999999999</v>
      </c>
      <c r="BC26" s="39">
        <v>2.6520000000000001</v>
      </c>
      <c r="BD26" s="39">
        <v>4.0819999999999999</v>
      </c>
      <c r="BE26" s="39">
        <v>3.4829999999999997</v>
      </c>
      <c r="BF26" s="39">
        <v>2.9159999999999999</v>
      </c>
      <c r="BG26" s="39">
        <v>2.4300000000000002</v>
      </c>
      <c r="BH26" s="39">
        <v>2.4860000000000002</v>
      </c>
      <c r="BI26" s="39">
        <v>2.4420000000000002</v>
      </c>
      <c r="BJ26" s="39">
        <v>2.48</v>
      </c>
      <c r="BK26" s="39">
        <v>2.9569999999999999</v>
      </c>
      <c r="BL26" s="39">
        <v>4.5069999999999997</v>
      </c>
      <c r="BM26" s="39">
        <v>3.073</v>
      </c>
      <c r="BN26" s="39">
        <v>4.6769999999999996</v>
      </c>
    </row>
    <row r="27" spans="1:66" s="39" customFormat="1" x14ac:dyDescent="0.35">
      <c r="A27" s="34"/>
      <c r="B27" s="41" t="s">
        <v>400</v>
      </c>
    </row>
    <row r="28" spans="1:66" s="39" customFormat="1" ht="13.15" x14ac:dyDescent="0.4">
      <c r="A28" s="34"/>
      <c r="B28" s="40" t="s">
        <v>420</v>
      </c>
      <c r="C28" s="39">
        <v>14.933199999999999</v>
      </c>
      <c r="D28" s="39">
        <v>16.245000000000001</v>
      </c>
      <c r="E28" s="39">
        <v>18.295999999999999</v>
      </c>
      <c r="F28" s="39">
        <v>21.155000000000001</v>
      </c>
      <c r="G28" s="39">
        <v>24.201000000000001</v>
      </c>
      <c r="H28" s="39">
        <v>27.148</v>
      </c>
      <c r="I28" s="39">
        <v>29.88</v>
      </c>
      <c r="J28" s="39">
        <v>32.53</v>
      </c>
      <c r="K28" s="39">
        <v>35.765000000000001</v>
      </c>
      <c r="L28" s="39">
        <v>40.91899999999999</v>
      </c>
      <c r="M28" s="39">
        <v>45.775999999999996</v>
      </c>
      <c r="N28" s="39">
        <v>50.308</v>
      </c>
      <c r="O28" s="39">
        <v>55.582999999999998</v>
      </c>
      <c r="P28" s="39">
        <v>61.731000000000002</v>
      </c>
      <c r="Q28" s="39">
        <v>70.637</v>
      </c>
      <c r="R28" s="39">
        <v>83.239000000000004</v>
      </c>
      <c r="S28" s="39">
        <v>105.02</v>
      </c>
      <c r="T28" s="39">
        <v>122.645</v>
      </c>
      <c r="U28" s="39">
        <v>135.58500000000001</v>
      </c>
      <c r="V28" s="39">
        <v>157.56199999999998</v>
      </c>
      <c r="W28" s="39">
        <v>181.07300000000001</v>
      </c>
      <c r="X28" s="39">
        <v>209.642</v>
      </c>
      <c r="Y28" s="39">
        <v>249.67500000000001</v>
      </c>
      <c r="Z28" s="39">
        <v>294.38600000000002</v>
      </c>
      <c r="AA28" s="39">
        <v>330.09799999999996</v>
      </c>
      <c r="AB28" s="39">
        <v>365.34799999999996</v>
      </c>
      <c r="AC28" s="39">
        <v>396.36</v>
      </c>
      <c r="AD28" s="39">
        <v>422.78699999999998</v>
      </c>
      <c r="AE28" s="39">
        <v>439.28</v>
      </c>
      <c r="AF28" s="39">
        <v>468.56300000000005</v>
      </c>
      <c r="AG28" s="39">
        <v>493.30500000000001</v>
      </c>
      <c r="AH28" s="39">
        <v>528.16600000000005</v>
      </c>
      <c r="AI28" s="39">
        <v>559.73500000000001</v>
      </c>
      <c r="AJ28" s="39">
        <v>594.798</v>
      </c>
      <c r="AK28" s="39">
        <v>630.50099999999998</v>
      </c>
      <c r="AL28" s="39">
        <v>644.50599999999997</v>
      </c>
      <c r="AM28" s="39">
        <v>667.721</v>
      </c>
      <c r="AN28" s="39">
        <v>687.25599999999997</v>
      </c>
      <c r="AO28" s="39">
        <v>704.95899999999995</v>
      </c>
      <c r="AP28" s="39">
        <v>715.48400000000004</v>
      </c>
      <c r="AQ28" s="39">
        <v>737.34699999999998</v>
      </c>
      <c r="AR28" s="39">
        <v>763.72300000000007</v>
      </c>
      <c r="AS28" s="39">
        <v>795.53100000000006</v>
      </c>
      <c r="AT28" s="39">
        <v>838.298</v>
      </c>
      <c r="AU28" s="39">
        <v>868.66399999999999</v>
      </c>
      <c r="AV28" s="39">
        <v>902.87199999999996</v>
      </c>
      <c r="AW28" s="39">
        <v>941.12299999999993</v>
      </c>
      <c r="AX28" s="39">
        <v>977.22299999999996</v>
      </c>
      <c r="AY28" s="39">
        <v>1020.486</v>
      </c>
      <c r="AZ28" s="39">
        <v>1061.865</v>
      </c>
      <c r="BA28" s="39">
        <v>1106.701</v>
      </c>
      <c r="BB28" s="39">
        <v>1134.9559999999999</v>
      </c>
      <c r="BC28" s="39">
        <v>1158.67</v>
      </c>
      <c r="BD28" s="39">
        <v>1192.8589999999999</v>
      </c>
      <c r="BE28" s="39">
        <v>1211.6210000000001</v>
      </c>
      <c r="BF28" s="39">
        <v>1229.9580000000001</v>
      </c>
      <c r="BG28" s="39">
        <v>1248.6559999999999</v>
      </c>
      <c r="BH28" s="39">
        <v>1266.4349999999997</v>
      </c>
      <c r="BI28" s="39">
        <v>1298.021</v>
      </c>
      <c r="BJ28" s="39">
        <v>1315.0509999999999</v>
      </c>
      <c r="BK28" s="39">
        <v>1349.2749999999999</v>
      </c>
      <c r="BL28" s="39">
        <v>1421.9147</v>
      </c>
      <c r="BM28" s="39">
        <v>1477.6797999999999</v>
      </c>
      <c r="BN28" s="39">
        <v>1538.9206999999999</v>
      </c>
    </row>
    <row r="29" spans="1:66" s="39" customFormat="1" x14ac:dyDescent="0.35">
      <c r="A29" s="34"/>
      <c r="B29" s="41" t="s">
        <v>421</v>
      </c>
      <c r="C29" s="39">
        <v>0.60399999999999998</v>
      </c>
      <c r="D29" s="39">
        <v>0.64600000000000002</v>
      </c>
      <c r="E29" s="39">
        <v>0.71599999999999997</v>
      </c>
      <c r="F29" s="39">
        <v>0.82299999999999995</v>
      </c>
      <c r="G29" s="39">
        <v>0.96799999999999997</v>
      </c>
      <c r="H29" s="39">
        <v>1.089</v>
      </c>
      <c r="I29" s="39">
        <v>1.234</v>
      </c>
      <c r="J29" s="39">
        <v>1.3240000000000001</v>
      </c>
      <c r="K29" s="39">
        <v>1.395</v>
      </c>
      <c r="L29" s="39">
        <v>1.458</v>
      </c>
      <c r="M29" s="39">
        <v>1.6259999999999999</v>
      </c>
      <c r="N29" s="39">
        <v>1.786</v>
      </c>
      <c r="O29" s="39">
        <v>1.9950000000000001</v>
      </c>
      <c r="P29" s="39">
        <v>2.2480000000000002</v>
      </c>
      <c r="Q29" s="39">
        <v>2.5110000000000001</v>
      </c>
      <c r="R29" s="39">
        <v>2.95</v>
      </c>
      <c r="S29" s="39">
        <v>3.5840000000000001</v>
      </c>
      <c r="T29" s="39">
        <v>4.3170000000000002</v>
      </c>
      <c r="U29" s="39">
        <v>4.8470000000000004</v>
      </c>
      <c r="V29" s="39">
        <v>5.8259999999999996</v>
      </c>
      <c r="W29" s="39">
        <v>6.4260000000000002</v>
      </c>
      <c r="X29" s="39">
        <v>7.44</v>
      </c>
      <c r="Y29" s="39">
        <v>8.58</v>
      </c>
      <c r="Z29" s="39">
        <v>10.07</v>
      </c>
      <c r="AA29" s="39">
        <v>10.906000000000001</v>
      </c>
      <c r="AB29" s="39">
        <v>11.913</v>
      </c>
      <c r="AC29" s="39">
        <v>12.85</v>
      </c>
      <c r="AD29" s="39">
        <v>13.992000000000001</v>
      </c>
      <c r="AE29" s="39">
        <v>14.358000000000001</v>
      </c>
      <c r="AF29" s="39">
        <v>15.013</v>
      </c>
      <c r="AG29" s="39">
        <v>15.153</v>
      </c>
      <c r="AH29" s="39">
        <v>15.903</v>
      </c>
      <c r="AI29" s="39">
        <v>16.824999999999999</v>
      </c>
      <c r="AJ29" s="39">
        <v>18.061</v>
      </c>
      <c r="AK29" s="39">
        <v>19.192</v>
      </c>
      <c r="AL29" s="39">
        <v>19.934999999999999</v>
      </c>
      <c r="AM29" s="39">
        <v>20.739000000000001</v>
      </c>
      <c r="AN29" s="39">
        <v>22.434000000000001</v>
      </c>
      <c r="AO29" s="39">
        <v>23.274000000000001</v>
      </c>
      <c r="AP29" s="39">
        <v>23.923999999999999</v>
      </c>
      <c r="AQ29" s="39">
        <v>24.783999999999999</v>
      </c>
      <c r="AR29" s="39">
        <v>25.873999999999999</v>
      </c>
      <c r="AS29" s="39">
        <v>26.61</v>
      </c>
      <c r="AT29" s="39">
        <v>27.802</v>
      </c>
      <c r="AU29" s="39">
        <v>29.265000000000001</v>
      </c>
      <c r="AV29" s="39">
        <v>30.001999999999999</v>
      </c>
      <c r="AW29" s="39">
        <v>31.064</v>
      </c>
      <c r="AX29" s="39">
        <v>31.782</v>
      </c>
      <c r="AY29" s="39">
        <v>33.51</v>
      </c>
      <c r="AZ29" s="39">
        <v>34.875</v>
      </c>
      <c r="BA29" s="39">
        <v>36.722999999999999</v>
      </c>
      <c r="BB29" s="39">
        <v>38.027999999999999</v>
      </c>
      <c r="BC29" s="39">
        <v>39.56</v>
      </c>
      <c r="BD29" s="39">
        <v>40.98</v>
      </c>
      <c r="BE29" s="39">
        <v>41.947000000000003</v>
      </c>
      <c r="BF29" s="39">
        <v>42.463999999999999</v>
      </c>
      <c r="BG29" s="39">
        <v>42.655000000000001</v>
      </c>
      <c r="BH29" s="39">
        <v>42.93</v>
      </c>
      <c r="BI29" s="39">
        <v>43.040999999999997</v>
      </c>
      <c r="BJ29" s="39">
        <v>43.658999999999999</v>
      </c>
      <c r="BK29" s="39">
        <v>43.965000000000003</v>
      </c>
      <c r="BL29" s="39">
        <v>44.457999999999998</v>
      </c>
      <c r="BM29" s="39">
        <v>44.71</v>
      </c>
      <c r="BN29" s="39">
        <v>46.569000000000003</v>
      </c>
    </row>
    <row r="30" spans="1:66" s="39" customFormat="1" x14ac:dyDescent="0.35">
      <c r="A30" s="34"/>
      <c r="B30" s="41" t="s">
        <v>422</v>
      </c>
      <c r="C30" s="39">
        <v>0.16639999999999999</v>
      </c>
      <c r="D30" s="39">
        <v>0.17680000000000001</v>
      </c>
      <c r="E30" s="39">
        <v>0.1961</v>
      </c>
      <c r="F30" s="39">
        <v>0.22359999999999999</v>
      </c>
      <c r="G30" s="39">
        <v>0.25580000000000003</v>
      </c>
      <c r="H30" s="39">
        <v>0.28270000000000001</v>
      </c>
      <c r="I30" s="39">
        <v>0.3049</v>
      </c>
      <c r="J30" s="39">
        <v>0.32930000000000004</v>
      </c>
      <c r="K30" s="39">
        <v>0.35869999999999996</v>
      </c>
      <c r="L30" s="39">
        <v>0.4093</v>
      </c>
      <c r="M30" s="39">
        <v>0.46239999999999998</v>
      </c>
      <c r="N30" s="39">
        <v>0.51779999999999993</v>
      </c>
      <c r="O30" s="39">
        <v>0.59239999999999993</v>
      </c>
      <c r="P30" s="39">
        <v>0.66470000000000007</v>
      </c>
      <c r="Q30" s="39">
        <v>0.74890000000000001</v>
      </c>
      <c r="R30" s="39">
        <v>0.89779999999999993</v>
      </c>
      <c r="S30" s="39">
        <v>1.0985</v>
      </c>
      <c r="T30" s="39">
        <v>1.2939000000000001</v>
      </c>
      <c r="U30" s="39">
        <v>1.4735</v>
      </c>
      <c r="V30" s="39">
        <v>1.72</v>
      </c>
      <c r="W30" s="39">
        <v>2.0310000000000001</v>
      </c>
      <c r="X30" s="39">
        <v>2.3109999999999999</v>
      </c>
      <c r="Y30" s="39">
        <v>2.9359999999999999</v>
      </c>
      <c r="Z30" s="39">
        <v>3.641</v>
      </c>
      <c r="AA30" s="39">
        <v>4.226</v>
      </c>
      <c r="AB30" s="39">
        <v>4.7690000000000001</v>
      </c>
      <c r="AC30" s="39">
        <v>5.0490000000000004</v>
      </c>
      <c r="AD30" s="39">
        <v>5.3680000000000003</v>
      </c>
      <c r="AE30" s="39">
        <v>5.6829999999999998</v>
      </c>
      <c r="AF30" s="39">
        <v>6.0410000000000004</v>
      </c>
      <c r="AG30" s="39">
        <v>6.4640000000000004</v>
      </c>
      <c r="AH30" s="39">
        <v>6.9770000000000003</v>
      </c>
      <c r="AI30" s="39">
        <v>7.04</v>
      </c>
      <c r="AJ30" s="39">
        <v>7.0419999999999998</v>
      </c>
      <c r="AK30" s="39">
        <v>7.3419999999999996</v>
      </c>
      <c r="AL30" s="39">
        <v>7.3860000000000001</v>
      </c>
      <c r="AM30" s="39">
        <v>7.8719999999999999</v>
      </c>
      <c r="AN30" s="39">
        <v>8.01</v>
      </c>
      <c r="AO30" s="39">
        <v>7.9109999999999996</v>
      </c>
      <c r="AP30" s="39">
        <v>8.3420000000000005</v>
      </c>
      <c r="AQ30" s="39">
        <v>8.6389999999999993</v>
      </c>
      <c r="AR30" s="39">
        <v>9.0579999999999998</v>
      </c>
      <c r="AS30" s="39">
        <v>9.59</v>
      </c>
      <c r="AT30" s="39">
        <v>9.9350000000000005</v>
      </c>
      <c r="AU30" s="39">
        <v>10.074</v>
      </c>
      <c r="AV30" s="39">
        <v>10.29</v>
      </c>
      <c r="AW30" s="39">
        <v>10.785</v>
      </c>
      <c r="AX30" s="39">
        <v>11.012</v>
      </c>
      <c r="AY30" s="39">
        <v>11.494999999999999</v>
      </c>
      <c r="AZ30" s="39">
        <v>12.132</v>
      </c>
      <c r="BA30" s="39">
        <v>13.128</v>
      </c>
      <c r="BB30" s="39">
        <v>13.563000000000001</v>
      </c>
      <c r="BC30" s="39">
        <v>14.173</v>
      </c>
      <c r="BD30" s="39">
        <v>13.698</v>
      </c>
      <c r="BE30" s="39">
        <v>14.281000000000001</v>
      </c>
      <c r="BF30" s="39">
        <v>14.108000000000001</v>
      </c>
      <c r="BG30" s="39">
        <v>14.545999999999999</v>
      </c>
      <c r="BH30" s="39">
        <v>14.603</v>
      </c>
      <c r="BI30" s="39">
        <v>14.999000000000001</v>
      </c>
      <c r="BJ30" s="39">
        <v>15.315</v>
      </c>
      <c r="BK30" s="39">
        <v>15.816000000000001</v>
      </c>
      <c r="BL30" s="39">
        <v>15.839</v>
      </c>
      <c r="BM30" s="39">
        <v>16.475999999999999</v>
      </c>
      <c r="BN30" s="39">
        <v>17.030999999999999</v>
      </c>
    </row>
    <row r="31" spans="1:66" s="39" customFormat="1" x14ac:dyDescent="0.35">
      <c r="A31" s="34"/>
      <c r="B31" s="41" t="s">
        <v>423</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0.25739999999999996</v>
      </c>
      <c r="AB31" s="39">
        <v>0.26800000000000002</v>
      </c>
      <c r="AC31" s="39">
        <v>0.27860000000000001</v>
      </c>
      <c r="AD31" s="39">
        <v>0.28920000000000001</v>
      </c>
      <c r="AE31" s="39">
        <v>0.29919999999999997</v>
      </c>
      <c r="AF31" s="39">
        <v>0.31039999999999995</v>
      </c>
      <c r="AG31" s="39">
        <v>0.32100000000000001</v>
      </c>
      <c r="AH31" s="39">
        <v>0.33160000000000001</v>
      </c>
      <c r="AI31" s="39">
        <v>0.3422</v>
      </c>
      <c r="AJ31" s="39">
        <v>0.3528</v>
      </c>
      <c r="AK31" s="39">
        <v>0.3634</v>
      </c>
      <c r="AL31" s="39">
        <v>0.374</v>
      </c>
      <c r="AM31" s="39">
        <v>0.3846</v>
      </c>
      <c r="AN31" s="39">
        <v>0.3952</v>
      </c>
      <c r="AO31" s="39">
        <v>0.40579999999999999</v>
      </c>
      <c r="AP31" s="39">
        <v>0.41639999999999999</v>
      </c>
      <c r="AQ31" s="39">
        <v>0.42699999999999999</v>
      </c>
      <c r="AR31" s="39">
        <v>0.45700000000000002</v>
      </c>
      <c r="AS31" s="39">
        <v>0.46</v>
      </c>
      <c r="AT31" s="39">
        <v>2.6150000000000002</v>
      </c>
      <c r="AU31" s="39">
        <v>3.0350000000000001</v>
      </c>
      <c r="AV31" s="39">
        <v>3.3149999999999999</v>
      </c>
      <c r="AW31" s="39">
        <v>4.3250000000000002</v>
      </c>
      <c r="AX31" s="39">
        <v>6.734</v>
      </c>
      <c r="AY31" s="39">
        <v>10.205</v>
      </c>
      <c r="AZ31" s="39">
        <v>15.153</v>
      </c>
      <c r="BA31" s="39">
        <v>17.099</v>
      </c>
      <c r="BB31" s="39">
        <v>17.616</v>
      </c>
      <c r="BC31" s="39">
        <v>17.03</v>
      </c>
      <c r="BD31" s="39">
        <v>16.559000000000001</v>
      </c>
      <c r="BE31" s="39">
        <v>15.916</v>
      </c>
      <c r="BF31" s="39">
        <v>25.369</v>
      </c>
      <c r="BG31" s="39">
        <v>32.36</v>
      </c>
      <c r="BH31" s="39">
        <v>31.657</v>
      </c>
      <c r="BI31" s="39">
        <v>31.838000000000001</v>
      </c>
      <c r="BJ31" s="39">
        <v>39.610999999999997</v>
      </c>
      <c r="BK31" s="39">
        <v>38.195999999999998</v>
      </c>
      <c r="BL31" s="39">
        <v>18.811</v>
      </c>
      <c r="BM31" s="39">
        <v>15.772</v>
      </c>
      <c r="BN31" s="39">
        <v>16.367999999999999</v>
      </c>
    </row>
    <row r="32" spans="1:66" s="39" customFormat="1" x14ac:dyDescent="0.35">
      <c r="A32" s="34"/>
      <c r="B32" s="41" t="s">
        <v>424</v>
      </c>
      <c r="C32" s="39">
        <v>14.162800000000001</v>
      </c>
      <c r="D32" s="39">
        <v>15.4222</v>
      </c>
      <c r="E32" s="39">
        <v>17.383899999999997</v>
      </c>
      <c r="F32" s="39">
        <v>20.1084</v>
      </c>
      <c r="G32" s="39">
        <v>22.9772</v>
      </c>
      <c r="H32" s="39">
        <v>25.776300000000003</v>
      </c>
      <c r="I32" s="39">
        <v>28.341100000000001</v>
      </c>
      <c r="J32" s="39">
        <v>30.8767</v>
      </c>
      <c r="K32" s="39">
        <v>34.011299999999991</v>
      </c>
      <c r="L32" s="39">
        <v>39.05169999999999</v>
      </c>
      <c r="M32" s="39">
        <v>43.687599999999996</v>
      </c>
      <c r="N32" s="39">
        <v>48.004199999999997</v>
      </c>
      <c r="O32" s="39">
        <v>52.995600000000003</v>
      </c>
      <c r="P32" s="39">
        <v>58.818300000000001</v>
      </c>
      <c r="Q32" s="39">
        <v>67.377099999999999</v>
      </c>
      <c r="R32" s="39">
        <v>79.391199999999998</v>
      </c>
      <c r="S32" s="39">
        <v>100.33750000000001</v>
      </c>
      <c r="T32" s="39">
        <v>117.03410000000001</v>
      </c>
      <c r="U32" s="39">
        <v>129.2645</v>
      </c>
      <c r="V32" s="39">
        <v>150.01599999999999</v>
      </c>
      <c r="W32" s="39">
        <v>172.61600000000001</v>
      </c>
      <c r="X32" s="39">
        <v>199.89099999999999</v>
      </c>
      <c r="Y32" s="39">
        <v>238.15899999999996</v>
      </c>
      <c r="Z32" s="39">
        <v>280.67500000000001</v>
      </c>
      <c r="AA32" s="39">
        <v>314.70859999999993</v>
      </c>
      <c r="AB32" s="39">
        <v>348.39799999999997</v>
      </c>
      <c r="AC32" s="39">
        <v>378.18240000000014</v>
      </c>
      <c r="AD32" s="39">
        <v>403.13779999999997</v>
      </c>
      <c r="AE32" s="39">
        <v>418.93979999999999</v>
      </c>
      <c r="AF32" s="39">
        <v>447.19860000000006</v>
      </c>
      <c r="AG32" s="39">
        <v>471.36700000000002</v>
      </c>
      <c r="AH32" s="39">
        <v>504.95440000000008</v>
      </c>
      <c r="AI32" s="39">
        <v>535.52779999999996</v>
      </c>
      <c r="AJ32" s="39">
        <v>569.34219999999993</v>
      </c>
      <c r="AK32" s="39">
        <v>603.60360000000003</v>
      </c>
      <c r="AL32" s="39">
        <v>616.81100000000004</v>
      </c>
      <c r="AM32" s="39">
        <v>638.72540000000004</v>
      </c>
      <c r="AN32" s="39">
        <v>656.41679999999997</v>
      </c>
      <c r="AO32" s="39">
        <v>673.3682</v>
      </c>
      <c r="AP32" s="39">
        <v>682.80160000000012</v>
      </c>
      <c r="AQ32" s="39">
        <v>703.49699999999996</v>
      </c>
      <c r="AR32" s="39">
        <v>728.33400000000006</v>
      </c>
      <c r="AS32" s="39">
        <v>758.87099999999998</v>
      </c>
      <c r="AT32" s="39">
        <v>797.94600000000003</v>
      </c>
      <c r="AU32" s="39">
        <v>826.29</v>
      </c>
      <c r="AV32" s="39">
        <v>859.26499999999999</v>
      </c>
      <c r="AW32" s="39">
        <v>894.94899999999996</v>
      </c>
      <c r="AX32" s="39">
        <v>927.69500000000005</v>
      </c>
      <c r="AY32" s="39">
        <v>965.27599999999995</v>
      </c>
      <c r="AZ32" s="39">
        <v>999.70500000000004</v>
      </c>
      <c r="BA32" s="39">
        <v>1039.7510000000002</v>
      </c>
      <c r="BB32" s="39">
        <v>1065.7489999999998</v>
      </c>
      <c r="BC32" s="39">
        <v>1087.9070000000002</v>
      </c>
      <c r="BD32" s="39">
        <v>1121.6219999999998</v>
      </c>
      <c r="BE32" s="39">
        <v>1139.4770000000001</v>
      </c>
      <c r="BF32" s="39">
        <v>1148.0170000000003</v>
      </c>
      <c r="BG32" s="39">
        <v>1159.095</v>
      </c>
      <c r="BH32" s="39">
        <v>1177.2449999999997</v>
      </c>
      <c r="BI32" s="39">
        <v>1208.143</v>
      </c>
      <c r="BJ32" s="39">
        <v>1216.4659999999997</v>
      </c>
      <c r="BK32" s="39">
        <v>1251.298</v>
      </c>
      <c r="BL32" s="39">
        <v>1342.8067000000001</v>
      </c>
      <c r="BM32" s="39">
        <v>1400.7217999999998</v>
      </c>
      <c r="BN32" s="39">
        <v>1458.9527</v>
      </c>
    </row>
    <row r="33" spans="1:66" s="44" customFormat="1" x14ac:dyDescent="0.35">
      <c r="A33" s="42"/>
      <c r="B33" s="43" t="s">
        <v>400</v>
      </c>
    </row>
    <row r="34" spans="1:66" s="39" customFormat="1" ht="15" x14ac:dyDescent="0.4">
      <c r="A34" s="34"/>
      <c r="B34" s="38" t="s">
        <v>425</v>
      </c>
    </row>
    <row r="35" spans="1:66" s="39" customFormat="1" ht="13.15" x14ac:dyDescent="0.4">
      <c r="A35" s="34"/>
      <c r="B35" s="40" t="s">
        <v>426</v>
      </c>
      <c r="C35" s="39">
        <v>1.1429</v>
      </c>
      <c r="D35" s="39">
        <v>1.23</v>
      </c>
      <c r="E35" s="39">
        <v>1.3907</v>
      </c>
      <c r="F35" s="39">
        <v>1.5769</v>
      </c>
      <c r="G35" s="39">
        <v>1.7996000000000001</v>
      </c>
      <c r="H35" s="39">
        <v>2.0303</v>
      </c>
      <c r="I35" s="39">
        <v>2.2584999999999997</v>
      </c>
      <c r="J35" s="39">
        <v>2.4511000000000003</v>
      </c>
      <c r="K35" s="39">
        <v>2.6882000000000001</v>
      </c>
      <c r="L35" s="39">
        <v>3.2534999999999998</v>
      </c>
      <c r="M35" s="39">
        <v>3.3159999999999998</v>
      </c>
      <c r="N35" s="39">
        <v>3.5183999999999997</v>
      </c>
      <c r="O35" s="39">
        <v>4.1059000000000001</v>
      </c>
      <c r="P35" s="39">
        <v>4.7412999999999998</v>
      </c>
      <c r="Q35" s="39">
        <v>4.9738000000000007</v>
      </c>
      <c r="R35" s="39">
        <v>5.9740000000000002</v>
      </c>
      <c r="S35" s="39">
        <v>7.2693999999999992</v>
      </c>
      <c r="T35" s="39">
        <v>8.4015999999999984</v>
      </c>
      <c r="U35" s="39">
        <v>9.0526</v>
      </c>
      <c r="V35" s="39">
        <v>11.139000000000001</v>
      </c>
      <c r="W35" s="39">
        <v>12.535</v>
      </c>
      <c r="X35" s="39">
        <v>15.084</v>
      </c>
      <c r="Y35" s="39">
        <v>17.181999999999999</v>
      </c>
      <c r="Z35" s="39">
        <v>20.278999999999996</v>
      </c>
      <c r="AA35" s="39">
        <v>22.709</v>
      </c>
      <c r="AB35" s="39">
        <v>25.359000000000002</v>
      </c>
      <c r="AC35" s="39">
        <v>27.178999999999998</v>
      </c>
      <c r="AD35" s="39">
        <v>28.838000000000001</v>
      </c>
      <c r="AE35" s="39">
        <v>30.142999999999997</v>
      </c>
      <c r="AF35" s="39">
        <v>31.923999999999999</v>
      </c>
      <c r="AG35" s="39">
        <v>33.234999999999999</v>
      </c>
      <c r="AH35" s="39">
        <v>35.111000000000004</v>
      </c>
      <c r="AI35" s="39">
        <v>37.586999999999996</v>
      </c>
      <c r="AJ35" s="39">
        <v>39.173999999999999</v>
      </c>
      <c r="AK35" s="39">
        <v>41.741</v>
      </c>
      <c r="AL35" s="39">
        <v>41.585000000000001</v>
      </c>
      <c r="AM35" s="39">
        <v>44.398000000000003</v>
      </c>
      <c r="AN35" s="39">
        <v>48.32</v>
      </c>
      <c r="AO35" s="39">
        <v>49.445</v>
      </c>
      <c r="AP35" s="39">
        <v>50.650999999999996</v>
      </c>
      <c r="AQ35" s="39">
        <v>51.827999999999996</v>
      </c>
      <c r="AR35" s="39">
        <v>55.532000000000004</v>
      </c>
      <c r="AS35" s="39">
        <v>57.453999999999994</v>
      </c>
      <c r="AT35" s="39">
        <v>59.331000000000003</v>
      </c>
      <c r="AU35" s="39">
        <v>59.881999999999991</v>
      </c>
      <c r="AV35" s="39">
        <v>62.161999999999999</v>
      </c>
      <c r="AW35" s="39">
        <v>64.686999999999998</v>
      </c>
      <c r="AX35" s="39">
        <v>68.296999999999997</v>
      </c>
      <c r="AY35" s="39">
        <v>71.852000000000004</v>
      </c>
      <c r="AZ35" s="39">
        <v>74.397999999999996</v>
      </c>
      <c r="BA35" s="39">
        <v>77.180999999999997</v>
      </c>
      <c r="BB35" s="39">
        <v>79.984000000000009</v>
      </c>
      <c r="BC35" s="39">
        <v>81.425999999999988</v>
      </c>
      <c r="BD35" s="39">
        <v>82.960999999999999</v>
      </c>
      <c r="BE35" s="39">
        <v>84.905000000000001</v>
      </c>
      <c r="BF35" s="39">
        <v>86.49</v>
      </c>
      <c r="BG35" s="39">
        <v>88.301000000000016</v>
      </c>
      <c r="BH35" s="39">
        <v>88.709000000000003</v>
      </c>
      <c r="BI35" s="39">
        <v>91.131000000000014</v>
      </c>
      <c r="BJ35" s="39">
        <v>92.548000000000002</v>
      </c>
      <c r="BK35" s="39">
        <v>93.725000000000009</v>
      </c>
      <c r="BL35" s="39">
        <v>88.079000000000008</v>
      </c>
      <c r="BM35" s="39">
        <v>95.256000000000014</v>
      </c>
      <c r="BN35" s="39">
        <v>102.45800000000001</v>
      </c>
    </row>
    <row r="36" spans="1:66" s="39" customFormat="1" x14ac:dyDescent="0.35">
      <c r="A36" s="34"/>
      <c r="B36" s="41" t="s">
        <v>427</v>
      </c>
      <c r="C36" s="39">
        <v>0.84050000000000002</v>
      </c>
      <c r="D36" s="39">
        <v>0.89319999999999999</v>
      </c>
      <c r="E36" s="39">
        <v>0.99060000000000004</v>
      </c>
      <c r="F36" s="39">
        <v>1.1293</v>
      </c>
      <c r="G36" s="39">
        <v>1.2918000000000001</v>
      </c>
      <c r="H36" s="39">
        <v>1.4276</v>
      </c>
      <c r="I36" s="39">
        <v>1.5395999999999999</v>
      </c>
      <c r="J36" s="39">
        <v>1.6628000000000001</v>
      </c>
      <c r="K36" s="39">
        <v>1.8115000000000001</v>
      </c>
      <c r="L36" s="39">
        <v>2.0671999999999997</v>
      </c>
      <c r="M36" s="39">
        <v>2.3355999999999999</v>
      </c>
      <c r="N36" s="39">
        <v>2.6155999999999997</v>
      </c>
      <c r="O36" s="39">
        <v>2.9925000000000002</v>
      </c>
      <c r="P36" s="39">
        <v>3.3575999999999997</v>
      </c>
      <c r="Q36" s="39">
        <v>3.7829000000000002</v>
      </c>
      <c r="R36" s="39">
        <v>4.5351999999999997</v>
      </c>
      <c r="S36" s="39">
        <v>5.5488999999999997</v>
      </c>
      <c r="T36" s="39">
        <v>6.5356999999999994</v>
      </c>
      <c r="U36" s="39">
        <v>7.0431000000000008</v>
      </c>
      <c r="V36" s="39">
        <v>8.6829999999999998</v>
      </c>
      <c r="W36" s="39">
        <v>9.6519999999999992</v>
      </c>
      <c r="X36" s="39">
        <v>11.795</v>
      </c>
      <c r="Y36" s="39">
        <v>13.132999999999999</v>
      </c>
      <c r="Z36" s="39">
        <v>15.363</v>
      </c>
      <c r="AA36" s="39">
        <v>17.045999999999999</v>
      </c>
      <c r="AB36" s="39">
        <v>18.904</v>
      </c>
      <c r="AC36" s="39">
        <v>20.332999999999998</v>
      </c>
      <c r="AD36" s="39">
        <v>21.021999999999998</v>
      </c>
      <c r="AE36" s="39">
        <v>21.960999999999999</v>
      </c>
      <c r="AF36" s="39">
        <v>23.257999999999999</v>
      </c>
      <c r="AG36" s="39">
        <v>23.994</v>
      </c>
      <c r="AH36" s="39">
        <v>25.236000000000001</v>
      </c>
      <c r="AI36" s="39">
        <v>27.488</v>
      </c>
      <c r="AJ36" s="39">
        <v>29.02</v>
      </c>
      <c r="AK36" s="39">
        <v>29.902000000000001</v>
      </c>
      <c r="AL36" s="39">
        <v>29.481999999999999</v>
      </c>
      <c r="AM36" s="39">
        <v>31.369</v>
      </c>
      <c r="AN36" s="39">
        <v>34.682000000000002</v>
      </c>
      <c r="AO36" s="39">
        <v>35.994</v>
      </c>
      <c r="AP36" s="39">
        <v>36.348999999999997</v>
      </c>
      <c r="AQ36" s="39">
        <v>37.527000000000001</v>
      </c>
      <c r="AR36" s="39">
        <v>38.624000000000002</v>
      </c>
      <c r="AS36" s="39">
        <v>39.886000000000003</v>
      </c>
      <c r="AT36" s="39">
        <v>40.953000000000003</v>
      </c>
      <c r="AU36" s="39">
        <v>41.61</v>
      </c>
      <c r="AV36" s="39">
        <v>43.65</v>
      </c>
      <c r="AW36" s="39">
        <v>45.487000000000002</v>
      </c>
      <c r="AX36" s="39">
        <v>46.890999999999998</v>
      </c>
      <c r="AY36" s="39">
        <v>49.353999999999999</v>
      </c>
      <c r="AZ36" s="39">
        <v>51.293999999999997</v>
      </c>
      <c r="BA36" s="39">
        <v>53.057000000000002</v>
      </c>
      <c r="BB36" s="39">
        <v>54.734999999999999</v>
      </c>
      <c r="BC36" s="39">
        <v>55.463000000000001</v>
      </c>
      <c r="BD36" s="39">
        <v>57.079000000000001</v>
      </c>
      <c r="BE36" s="39">
        <v>58.081000000000003</v>
      </c>
      <c r="BF36" s="39">
        <v>59.154000000000003</v>
      </c>
      <c r="BG36" s="39">
        <v>59.968000000000004</v>
      </c>
      <c r="BH36" s="39">
        <v>60.329000000000001</v>
      </c>
      <c r="BI36" s="39">
        <v>62.142000000000003</v>
      </c>
      <c r="BJ36" s="39">
        <v>63.661000000000001</v>
      </c>
      <c r="BK36" s="39">
        <v>64.498000000000005</v>
      </c>
      <c r="BL36" s="39">
        <v>61.478999999999999</v>
      </c>
      <c r="BM36" s="39">
        <v>66.599000000000004</v>
      </c>
      <c r="BN36" s="39">
        <v>71.430000000000007</v>
      </c>
    </row>
    <row r="37" spans="1:66" s="39" customFormat="1" x14ac:dyDescent="0.35">
      <c r="A37" s="34"/>
      <c r="B37" s="41" t="s">
        <v>428</v>
      </c>
      <c r="C37" s="39">
        <v>0.16639999999999999</v>
      </c>
      <c r="D37" s="39">
        <v>0.17680000000000001</v>
      </c>
      <c r="E37" s="39">
        <v>0.1961</v>
      </c>
      <c r="F37" s="39">
        <v>0.22359999999999999</v>
      </c>
      <c r="G37" s="39">
        <v>0.25580000000000003</v>
      </c>
      <c r="H37" s="39">
        <v>0.28270000000000001</v>
      </c>
      <c r="I37" s="39">
        <v>0.3049</v>
      </c>
      <c r="J37" s="39">
        <v>0.32930000000000004</v>
      </c>
      <c r="K37" s="39">
        <v>0.35869999999999996</v>
      </c>
      <c r="L37" s="39">
        <v>0.4093</v>
      </c>
      <c r="M37" s="39">
        <v>0.46239999999999998</v>
      </c>
      <c r="N37" s="39">
        <v>0.51779999999999993</v>
      </c>
      <c r="O37" s="39">
        <v>0.59239999999999993</v>
      </c>
      <c r="P37" s="39">
        <v>0.66470000000000007</v>
      </c>
      <c r="Q37" s="39">
        <v>0.74890000000000001</v>
      </c>
      <c r="R37" s="39">
        <v>0.89779999999999993</v>
      </c>
      <c r="S37" s="39">
        <v>1.0985</v>
      </c>
      <c r="T37" s="39">
        <v>1.2939000000000001</v>
      </c>
      <c r="U37" s="39">
        <v>1.4735</v>
      </c>
      <c r="V37" s="39">
        <v>1.72</v>
      </c>
      <c r="W37" s="39">
        <v>2.0310000000000001</v>
      </c>
      <c r="X37" s="39">
        <v>2.3109999999999999</v>
      </c>
      <c r="Y37" s="39">
        <v>2.9359999999999999</v>
      </c>
      <c r="Z37" s="39">
        <v>3.641</v>
      </c>
      <c r="AA37" s="39">
        <v>4.226</v>
      </c>
      <c r="AB37" s="39">
        <v>4.7690000000000001</v>
      </c>
      <c r="AC37" s="39">
        <v>5.0490000000000004</v>
      </c>
      <c r="AD37" s="39">
        <v>5.3680000000000003</v>
      </c>
      <c r="AE37" s="39">
        <v>5.6829999999999998</v>
      </c>
      <c r="AF37" s="39">
        <v>6.0410000000000004</v>
      </c>
      <c r="AG37" s="39">
        <v>6.4640000000000004</v>
      </c>
      <c r="AH37" s="39">
        <v>6.9770000000000003</v>
      </c>
      <c r="AI37" s="39">
        <v>7.04</v>
      </c>
      <c r="AJ37" s="39">
        <v>7.0419999999999998</v>
      </c>
      <c r="AK37" s="39">
        <v>7.3419999999999996</v>
      </c>
      <c r="AL37" s="39">
        <v>7.3860000000000001</v>
      </c>
      <c r="AM37" s="39">
        <v>7.8719999999999999</v>
      </c>
      <c r="AN37" s="39">
        <v>8.01</v>
      </c>
      <c r="AO37" s="39">
        <v>7.9109999999999996</v>
      </c>
      <c r="AP37" s="39">
        <v>8.3420000000000005</v>
      </c>
      <c r="AQ37" s="39">
        <v>8.6389999999999993</v>
      </c>
      <c r="AR37" s="39">
        <v>9.0579999999999998</v>
      </c>
      <c r="AS37" s="39">
        <v>9.59</v>
      </c>
      <c r="AT37" s="39">
        <v>9.9350000000000005</v>
      </c>
      <c r="AU37" s="39">
        <v>10.074</v>
      </c>
      <c r="AV37" s="39">
        <v>10.29</v>
      </c>
      <c r="AW37" s="39">
        <v>10.785</v>
      </c>
      <c r="AX37" s="39">
        <v>11.012</v>
      </c>
      <c r="AY37" s="39">
        <v>11.494999999999999</v>
      </c>
      <c r="AZ37" s="39">
        <v>12.132</v>
      </c>
      <c r="BA37" s="39">
        <v>13.128</v>
      </c>
      <c r="BB37" s="39">
        <v>13.563000000000001</v>
      </c>
      <c r="BC37" s="39">
        <v>14.173</v>
      </c>
      <c r="BD37" s="39">
        <v>13.698</v>
      </c>
      <c r="BE37" s="39">
        <v>14.281000000000001</v>
      </c>
      <c r="BF37" s="39">
        <v>14.108000000000001</v>
      </c>
      <c r="BG37" s="39">
        <v>14.545999999999999</v>
      </c>
      <c r="BH37" s="39">
        <v>14.603</v>
      </c>
      <c r="BI37" s="39">
        <v>14.999000000000001</v>
      </c>
      <c r="BJ37" s="39">
        <v>15.315</v>
      </c>
      <c r="BK37" s="39">
        <v>15.816000000000001</v>
      </c>
      <c r="BL37" s="39">
        <v>15.839</v>
      </c>
      <c r="BM37" s="39">
        <v>16.475999999999999</v>
      </c>
      <c r="BN37" s="39">
        <v>17.030999999999999</v>
      </c>
    </row>
    <row r="38" spans="1:66" s="39" customFormat="1" x14ac:dyDescent="0.35">
      <c r="A38" s="34"/>
      <c r="B38" s="41" t="s">
        <v>429</v>
      </c>
      <c r="C38" s="39">
        <v>0.13600000000000001</v>
      </c>
      <c r="D38" s="39">
        <v>0.16</v>
      </c>
      <c r="E38" s="39">
        <v>0.20399999999999999</v>
      </c>
      <c r="F38" s="39">
        <v>0.224</v>
      </c>
      <c r="G38" s="39">
        <v>0.252</v>
      </c>
      <c r="H38" s="39">
        <v>0.32</v>
      </c>
      <c r="I38" s="39">
        <v>0.41399999999999998</v>
      </c>
      <c r="J38" s="39">
        <v>0.45900000000000002</v>
      </c>
      <c r="K38" s="39">
        <v>0.51800000000000002</v>
      </c>
      <c r="L38" s="39">
        <v>0.77700000000000002</v>
      </c>
      <c r="M38" s="39">
        <v>0.51800000000000002</v>
      </c>
      <c r="N38" s="39">
        <v>0.38500000000000001</v>
      </c>
      <c r="O38" s="39">
        <v>0.52100000000000002</v>
      </c>
      <c r="P38" s="39">
        <v>0.71899999999999997</v>
      </c>
      <c r="Q38" s="39">
        <v>0.442</v>
      </c>
      <c r="R38" s="39">
        <v>0.54100000000000004</v>
      </c>
      <c r="S38" s="39">
        <v>0.622</v>
      </c>
      <c r="T38" s="39">
        <v>0.57199999999999995</v>
      </c>
      <c r="U38" s="39">
        <v>0.53600000000000003</v>
      </c>
      <c r="V38" s="39">
        <v>0.73599999999999999</v>
      </c>
      <c r="W38" s="39">
        <v>0.85199999999999998</v>
      </c>
      <c r="X38" s="39">
        <v>0.97799999999999998</v>
      </c>
      <c r="Y38" s="39">
        <v>1.113</v>
      </c>
      <c r="Z38" s="39">
        <v>1.2749999999999999</v>
      </c>
      <c r="AA38" s="39">
        <v>1.4370000000000001</v>
      </c>
      <c r="AB38" s="39">
        <v>1.6859999999999999</v>
      </c>
      <c r="AC38" s="39">
        <v>1.7969999999999999</v>
      </c>
      <c r="AD38" s="39">
        <v>2.448</v>
      </c>
      <c r="AE38" s="39">
        <v>2.4990000000000001</v>
      </c>
      <c r="AF38" s="39">
        <v>2.625</v>
      </c>
      <c r="AG38" s="39">
        <v>2.7770000000000001</v>
      </c>
      <c r="AH38" s="39">
        <v>2.8980000000000001</v>
      </c>
      <c r="AI38" s="39">
        <v>3.0590000000000002</v>
      </c>
      <c r="AJ38" s="39">
        <v>3.1120000000000001</v>
      </c>
      <c r="AK38" s="39">
        <v>3.2090000000000001</v>
      </c>
      <c r="AL38" s="39">
        <v>3.41</v>
      </c>
      <c r="AM38" s="39">
        <v>3.6360000000000001</v>
      </c>
      <c r="AN38" s="39">
        <v>4.1760000000000002</v>
      </c>
      <c r="AO38" s="39">
        <v>4.4989999999999997</v>
      </c>
      <c r="AP38" s="39">
        <v>4.774</v>
      </c>
      <c r="AQ38" s="39">
        <v>4.1520000000000001</v>
      </c>
      <c r="AR38" s="39">
        <v>5.0780000000000003</v>
      </c>
      <c r="AS38" s="39">
        <v>5.242</v>
      </c>
      <c r="AT38" s="39">
        <v>5.524</v>
      </c>
      <c r="AU38" s="39">
        <v>5.282</v>
      </c>
      <c r="AV38" s="39">
        <v>5.9109999999999996</v>
      </c>
      <c r="AW38" s="39">
        <v>6.4039999999999999</v>
      </c>
      <c r="AX38" s="39">
        <v>7.2889999999999997</v>
      </c>
      <c r="AY38" s="39">
        <v>7.6920000000000002</v>
      </c>
      <c r="AZ38" s="39">
        <v>7.8360000000000003</v>
      </c>
      <c r="BA38" s="39">
        <v>7.835</v>
      </c>
      <c r="BB38" s="39">
        <v>8.1999999999999993</v>
      </c>
      <c r="BC38" s="39">
        <v>8.6690000000000005</v>
      </c>
      <c r="BD38" s="39">
        <v>8.9730000000000008</v>
      </c>
      <c r="BE38" s="39">
        <v>9.2940000000000005</v>
      </c>
      <c r="BF38" s="39">
        <v>9.51</v>
      </c>
      <c r="BG38" s="39">
        <v>9.7560000000000002</v>
      </c>
      <c r="BH38" s="39">
        <v>9.7070000000000007</v>
      </c>
      <c r="BI38" s="39">
        <v>10.058</v>
      </c>
      <c r="BJ38" s="39">
        <v>10.217000000000001</v>
      </c>
      <c r="BK38" s="39">
        <v>10.425000000000001</v>
      </c>
      <c r="BL38" s="39">
        <v>7.867</v>
      </c>
      <c r="BM38" s="39">
        <v>9.1440000000000001</v>
      </c>
      <c r="BN38" s="39">
        <v>10.545</v>
      </c>
    </row>
    <row r="39" spans="1:66" s="39" customFormat="1" x14ac:dyDescent="0.35">
      <c r="A39" s="34"/>
      <c r="B39" s="41" t="s">
        <v>430</v>
      </c>
      <c r="C39" s="39">
        <v>0</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1.288</v>
      </c>
      <c r="AL39" s="39">
        <v>1.3069999999999999</v>
      </c>
      <c r="AM39" s="39">
        <v>1.5209999999999999</v>
      </c>
      <c r="AN39" s="39">
        <v>1.452</v>
      </c>
      <c r="AO39" s="39">
        <v>1.0409999999999999</v>
      </c>
      <c r="AP39" s="39">
        <v>1.1859999999999999</v>
      </c>
      <c r="AQ39" s="39">
        <v>1.51</v>
      </c>
      <c r="AR39" s="39">
        <v>2.7719999999999998</v>
      </c>
      <c r="AS39" s="39">
        <v>2.7360000000000002</v>
      </c>
      <c r="AT39" s="39">
        <v>2.919</v>
      </c>
      <c r="AU39" s="39">
        <v>2.9159999999999999</v>
      </c>
      <c r="AV39" s="39">
        <v>2.3109999999999999</v>
      </c>
      <c r="AW39" s="39">
        <v>2.0110000000000001</v>
      </c>
      <c r="AX39" s="39">
        <v>3.105</v>
      </c>
      <c r="AY39" s="39">
        <v>3.3109999999999999</v>
      </c>
      <c r="AZ39" s="39">
        <v>3.1360000000000001</v>
      </c>
      <c r="BA39" s="39">
        <v>3.161</v>
      </c>
      <c r="BB39" s="39">
        <v>3.4860000000000002</v>
      </c>
      <c r="BC39" s="39">
        <v>3.121</v>
      </c>
      <c r="BD39" s="39">
        <v>3.2109999999999999</v>
      </c>
      <c r="BE39" s="39">
        <v>3.2490000000000001</v>
      </c>
      <c r="BF39" s="39">
        <v>3.718</v>
      </c>
      <c r="BG39" s="39">
        <v>4.0309999999999997</v>
      </c>
      <c r="BH39" s="39">
        <v>4.07</v>
      </c>
      <c r="BI39" s="39">
        <v>3.9319999999999999</v>
      </c>
      <c r="BJ39" s="39">
        <v>3.355</v>
      </c>
      <c r="BK39" s="39">
        <v>2.9860000000000002</v>
      </c>
      <c r="BL39" s="39">
        <v>2.8940000000000001</v>
      </c>
      <c r="BM39" s="39">
        <v>3.0369999999999999</v>
      </c>
      <c r="BN39" s="39">
        <v>3.452</v>
      </c>
    </row>
    <row r="40" spans="1:66" s="39" customFormat="1" x14ac:dyDescent="0.35">
      <c r="A40" s="34"/>
      <c r="B40" s="41" t="s">
        <v>400</v>
      </c>
    </row>
    <row r="41" spans="1:66" s="39" customFormat="1" ht="13.15" x14ac:dyDescent="0.4">
      <c r="A41" s="34"/>
      <c r="B41" s="40" t="s">
        <v>431</v>
      </c>
      <c r="C41" s="39">
        <v>0.436</v>
      </c>
      <c r="D41" s="39">
        <v>0.45399999999999996</v>
      </c>
      <c r="E41" s="39">
        <v>0.52899999999999991</v>
      </c>
      <c r="F41" s="39">
        <v>0.61199999999999999</v>
      </c>
      <c r="G41" s="39">
        <v>0.74299999999999999</v>
      </c>
      <c r="H41" s="39">
        <v>0.69900000000000007</v>
      </c>
      <c r="I41" s="39">
        <v>0.78099999999999992</v>
      </c>
      <c r="J41" s="39">
        <v>0.78300000000000003</v>
      </c>
      <c r="K41" s="39">
        <v>0.91199999999999992</v>
      </c>
      <c r="L41" s="39">
        <v>0.98</v>
      </c>
      <c r="M41" s="39">
        <v>1.3109999999999999</v>
      </c>
      <c r="N41" s="39">
        <v>1.72</v>
      </c>
      <c r="O41" s="39">
        <v>1.8220000000000001</v>
      </c>
      <c r="P41" s="39">
        <v>1.8340000000000001</v>
      </c>
      <c r="Q41" s="39">
        <v>2.1520000000000001</v>
      </c>
      <c r="R41" s="39">
        <v>2.988</v>
      </c>
      <c r="S41" s="39">
        <v>3.2110000000000003</v>
      </c>
      <c r="T41" s="39">
        <v>2.91</v>
      </c>
      <c r="U41" s="39">
        <v>3.3559999999999999</v>
      </c>
      <c r="V41" s="39">
        <v>3.5350000000000001</v>
      </c>
      <c r="W41" s="39">
        <v>3.5569999999999999</v>
      </c>
      <c r="X41" s="39">
        <v>4.3540000000000001</v>
      </c>
      <c r="Y41" s="39">
        <v>6.4610000000000003</v>
      </c>
      <c r="Z41" s="39">
        <v>7.9329999999999998</v>
      </c>
      <c r="AA41" s="39">
        <v>9.4780000000000015</v>
      </c>
      <c r="AB41" s="39">
        <v>9.593</v>
      </c>
      <c r="AC41" s="39">
        <v>11.829000000000001</v>
      </c>
      <c r="AD41" s="39">
        <v>13.086</v>
      </c>
      <c r="AE41" s="39">
        <v>12</v>
      </c>
      <c r="AF41" s="39">
        <v>11.231999999999999</v>
      </c>
      <c r="AG41" s="39">
        <v>12.88</v>
      </c>
      <c r="AH41" s="39">
        <v>14.358000000000001</v>
      </c>
      <c r="AI41" s="39">
        <v>16.61</v>
      </c>
      <c r="AJ41" s="39">
        <v>16.475999999999999</v>
      </c>
      <c r="AK41" s="39">
        <v>15.902999999999999</v>
      </c>
      <c r="AL41" s="39">
        <v>15.146000000000001</v>
      </c>
      <c r="AM41" s="39">
        <v>16.978000000000002</v>
      </c>
      <c r="AN41" s="39">
        <v>14.074</v>
      </c>
      <c r="AO41" s="39">
        <v>13.376000000000001</v>
      </c>
      <c r="AP41" s="39">
        <v>13.725999999999999</v>
      </c>
      <c r="AQ41" s="39">
        <v>12.462</v>
      </c>
      <c r="AR41" s="39">
        <v>12.648999999999999</v>
      </c>
      <c r="AS41" s="39">
        <v>16.524999999999999</v>
      </c>
      <c r="AT41" s="39">
        <v>15.404999999999999</v>
      </c>
      <c r="AU41" s="39">
        <v>12.088000000000001</v>
      </c>
      <c r="AV41" s="39">
        <v>12.243</v>
      </c>
      <c r="AW41" s="39">
        <v>13.071</v>
      </c>
      <c r="AX41" s="39">
        <v>15.292</v>
      </c>
      <c r="AY41" s="39">
        <v>18.209</v>
      </c>
      <c r="AZ41" s="39">
        <v>20.308999999999997</v>
      </c>
      <c r="BA41" s="39">
        <v>19.116999999999997</v>
      </c>
      <c r="BB41" s="39">
        <v>18.972999999999999</v>
      </c>
      <c r="BC41" s="39">
        <v>19.401999999999997</v>
      </c>
      <c r="BD41" s="39">
        <v>16.276999999999997</v>
      </c>
      <c r="BE41" s="39">
        <v>15.32</v>
      </c>
      <c r="BF41" s="39">
        <v>15.294</v>
      </c>
      <c r="BG41" s="39">
        <v>15.385</v>
      </c>
      <c r="BH41" s="39">
        <v>14.426</v>
      </c>
      <c r="BI41" s="39">
        <v>15.007</v>
      </c>
      <c r="BJ41" s="39">
        <v>15.317</v>
      </c>
      <c r="BK41" s="39">
        <v>15.959999999999999</v>
      </c>
      <c r="BL41" s="39">
        <v>11.3735</v>
      </c>
      <c r="BM41" s="39">
        <v>14.86</v>
      </c>
      <c r="BN41" s="39">
        <v>16.462799999999998</v>
      </c>
    </row>
    <row r="42" spans="1:66" s="39" customFormat="1" x14ac:dyDescent="0.35">
      <c r="A42" s="34"/>
      <c r="B42" s="41" t="s">
        <v>408</v>
      </c>
      <c r="C42" s="39">
        <v>0.19600000000000001</v>
      </c>
      <c r="D42" s="39">
        <v>0.20699999999999999</v>
      </c>
      <c r="E42" s="39">
        <v>0.23699999999999999</v>
      </c>
      <c r="F42" s="39">
        <v>0.28199999999999997</v>
      </c>
      <c r="G42" s="39">
        <v>0.36699999999999999</v>
      </c>
      <c r="H42" s="39">
        <v>0.36599999999999999</v>
      </c>
      <c r="I42" s="39">
        <v>0.40899999999999997</v>
      </c>
      <c r="J42" s="39">
        <v>0.40500000000000003</v>
      </c>
      <c r="K42" s="39">
        <v>0.49299999999999999</v>
      </c>
      <c r="L42" s="39">
        <v>0.53200000000000003</v>
      </c>
      <c r="M42" s="39">
        <v>0.64300000000000002</v>
      </c>
      <c r="N42" s="39">
        <v>0.76100000000000001</v>
      </c>
      <c r="O42" s="39">
        <v>0.80900000000000005</v>
      </c>
      <c r="P42" s="39">
        <v>0.84599999999999997</v>
      </c>
      <c r="Q42" s="39">
        <v>1.0980000000000001</v>
      </c>
      <c r="R42" s="39">
        <v>1.423</v>
      </c>
      <c r="S42" s="39">
        <v>1.5</v>
      </c>
      <c r="T42" s="39">
        <v>1.6439999999999999</v>
      </c>
      <c r="U42" s="39">
        <v>2.0339999999999998</v>
      </c>
      <c r="V42" s="39">
        <v>2.226</v>
      </c>
      <c r="W42" s="39">
        <v>2.1949999999999998</v>
      </c>
      <c r="X42" s="39">
        <v>2.8090000000000002</v>
      </c>
      <c r="Y42" s="39">
        <v>3.9329999999999998</v>
      </c>
      <c r="Z42" s="39">
        <v>4.7519999999999998</v>
      </c>
      <c r="AA42" s="39">
        <v>5.2460000000000004</v>
      </c>
      <c r="AB42" s="39">
        <v>5.64</v>
      </c>
      <c r="AC42" s="39">
        <v>6.1580000000000004</v>
      </c>
      <c r="AD42" s="39">
        <v>6.117</v>
      </c>
      <c r="AE42" s="39">
        <v>5.1689999999999996</v>
      </c>
      <c r="AF42" s="39">
        <v>4.9240000000000004</v>
      </c>
      <c r="AG42" s="39">
        <v>5.0039999999999996</v>
      </c>
      <c r="AH42" s="39">
        <v>5.2030000000000003</v>
      </c>
      <c r="AI42" s="39">
        <v>5.5419999999999998</v>
      </c>
      <c r="AJ42" s="39">
        <v>5.8220000000000001</v>
      </c>
      <c r="AK42" s="39">
        <v>6.3120000000000003</v>
      </c>
      <c r="AL42" s="39">
        <v>6.25</v>
      </c>
      <c r="AM42" s="39">
        <v>6.93</v>
      </c>
      <c r="AN42" s="39">
        <v>6.1989999999999998</v>
      </c>
      <c r="AO42" s="39">
        <v>6.7640000000000002</v>
      </c>
      <c r="AP42" s="39">
        <v>6.6139999999999999</v>
      </c>
      <c r="AQ42" s="39">
        <v>5.601</v>
      </c>
      <c r="AR42" s="39">
        <v>5.2939999999999996</v>
      </c>
      <c r="AS42" s="39">
        <v>6.43</v>
      </c>
      <c r="AT42" s="39">
        <v>5.8869999999999996</v>
      </c>
      <c r="AU42" s="39">
        <v>5.4770000000000003</v>
      </c>
      <c r="AV42" s="39">
        <v>4.5090000000000003</v>
      </c>
      <c r="AW42" s="39">
        <v>4.6440000000000001</v>
      </c>
      <c r="AX42" s="39">
        <v>4.0709999999999997</v>
      </c>
      <c r="AY42" s="39">
        <v>4.1120000000000001</v>
      </c>
      <c r="AZ42" s="39">
        <v>4.5519999999999996</v>
      </c>
      <c r="BA42" s="39">
        <v>5.98</v>
      </c>
      <c r="BB42" s="39">
        <v>4.93</v>
      </c>
      <c r="BC42" s="39">
        <v>4.8220000000000001</v>
      </c>
      <c r="BD42" s="39">
        <v>3.871</v>
      </c>
      <c r="BE42" s="39">
        <v>2.923</v>
      </c>
      <c r="BF42" s="39">
        <v>2.2669999999999999</v>
      </c>
      <c r="BG42" s="39">
        <v>2.585</v>
      </c>
      <c r="BH42" s="39">
        <v>2.1019999999999999</v>
      </c>
      <c r="BI42" s="39">
        <v>2.2040000000000002</v>
      </c>
      <c r="BJ42" s="39">
        <v>2.3149999999999999</v>
      </c>
      <c r="BK42" s="39">
        <v>2.2029999999999998</v>
      </c>
      <c r="BL42" s="39">
        <v>1.9330999999999998</v>
      </c>
      <c r="BM42" s="39">
        <v>2.3618999999999999</v>
      </c>
      <c r="BN42" s="39">
        <v>2.5776999999999997</v>
      </c>
    </row>
    <row r="43" spans="1:66" s="39" customFormat="1" x14ac:dyDescent="0.35">
      <c r="A43" s="34"/>
      <c r="B43" s="41" t="s">
        <v>409</v>
      </c>
      <c r="C43" s="39">
        <v>0.184</v>
      </c>
      <c r="D43" s="39">
        <v>0.19500000000000001</v>
      </c>
      <c r="E43" s="39">
        <v>0.22500000000000001</v>
      </c>
      <c r="F43" s="39">
        <v>0.27</v>
      </c>
      <c r="G43" s="39">
        <v>0.35</v>
      </c>
      <c r="H43" s="39">
        <v>0.34399999999999997</v>
      </c>
      <c r="I43" s="39">
        <v>0.38700000000000001</v>
      </c>
      <c r="J43" s="39">
        <v>0.38100000000000001</v>
      </c>
      <c r="K43" s="39">
        <v>0.46500000000000002</v>
      </c>
      <c r="L43" s="39">
        <v>0.496</v>
      </c>
      <c r="M43" s="39">
        <v>0.59</v>
      </c>
      <c r="N43" s="39">
        <v>0.69599999999999995</v>
      </c>
      <c r="O43" s="39">
        <v>0.73699999999999999</v>
      </c>
      <c r="P43" s="39">
        <v>0.77200000000000002</v>
      </c>
      <c r="Q43" s="39">
        <v>0.97899999999999998</v>
      </c>
      <c r="R43" s="39">
        <v>1.2170000000000001</v>
      </c>
      <c r="S43" s="39">
        <v>1.331</v>
      </c>
      <c r="T43" s="39">
        <v>1.444</v>
      </c>
      <c r="U43" s="39">
        <v>1.823</v>
      </c>
      <c r="V43" s="39">
        <v>2.0430000000000001</v>
      </c>
      <c r="W43" s="39">
        <v>1.996</v>
      </c>
      <c r="X43" s="39">
        <v>2.52</v>
      </c>
      <c r="Y43" s="39">
        <v>3.468</v>
      </c>
      <c r="Z43" s="39">
        <v>4.3330000000000002</v>
      </c>
      <c r="AA43" s="39">
        <v>4.7670000000000003</v>
      </c>
      <c r="AB43" s="39">
        <v>5.0860000000000003</v>
      </c>
      <c r="AC43" s="39">
        <v>5.5540000000000003</v>
      </c>
      <c r="AD43" s="39">
        <v>5.5330000000000004</v>
      </c>
      <c r="AE43" s="39">
        <v>4.6539999999999999</v>
      </c>
      <c r="AF43" s="39">
        <v>4.3869999999999996</v>
      </c>
      <c r="AG43" s="39">
        <v>4.4749999999999996</v>
      </c>
      <c r="AH43" s="39">
        <v>4.7320000000000002</v>
      </c>
      <c r="AI43" s="39">
        <v>5.0090000000000003</v>
      </c>
      <c r="AJ43" s="39">
        <v>5.3040000000000003</v>
      </c>
      <c r="AK43" s="39">
        <v>5.8760000000000003</v>
      </c>
      <c r="AL43" s="39">
        <v>5.9729999999999999</v>
      </c>
      <c r="AM43" s="39">
        <v>6.6959999999999997</v>
      </c>
      <c r="AN43" s="39">
        <v>5.9320000000000004</v>
      </c>
      <c r="AO43" s="39">
        <v>6.5439999999999996</v>
      </c>
      <c r="AP43" s="39">
        <v>6.2990000000000004</v>
      </c>
      <c r="AQ43" s="39">
        <v>5.6379999999999999</v>
      </c>
      <c r="AR43" s="39">
        <v>5.5170000000000003</v>
      </c>
      <c r="AS43" s="39">
        <v>5.3410000000000002</v>
      </c>
      <c r="AT43" s="39">
        <v>5.2830000000000004</v>
      </c>
      <c r="AU43" s="39">
        <v>5.1890000000000001</v>
      </c>
      <c r="AV43" s="39">
        <v>3.8879999999999999</v>
      </c>
      <c r="AW43" s="39">
        <v>4.3979999999999997</v>
      </c>
      <c r="AX43" s="39">
        <v>3.94</v>
      </c>
      <c r="AY43" s="39">
        <v>3.8130000000000002</v>
      </c>
      <c r="AZ43" s="39">
        <v>3.9249999999999998</v>
      </c>
      <c r="BA43" s="39">
        <v>5.6660000000000004</v>
      </c>
      <c r="BB43" s="39">
        <v>4.7619999999999996</v>
      </c>
      <c r="BC43" s="39">
        <v>4.532</v>
      </c>
      <c r="BD43" s="39">
        <v>3.6680000000000001</v>
      </c>
      <c r="BE43" s="39">
        <v>2.8919999999999999</v>
      </c>
      <c r="BF43" s="39">
        <v>2.27</v>
      </c>
      <c r="BG43" s="39">
        <v>2.423</v>
      </c>
      <c r="BH43" s="39">
        <v>1.944</v>
      </c>
      <c r="BI43" s="39">
        <v>2.048</v>
      </c>
      <c r="BJ43" s="39">
        <v>2.1629999999999998</v>
      </c>
      <c r="BK43" s="39">
        <v>2.069</v>
      </c>
      <c r="BL43" s="39">
        <v>1.8811</v>
      </c>
      <c r="BM43" s="39">
        <v>2.3969</v>
      </c>
      <c r="BN43" s="39">
        <v>2.4806999999999997</v>
      </c>
    </row>
    <row r="44" spans="1:66" s="39" customFormat="1" x14ac:dyDescent="0.35">
      <c r="A44" s="34"/>
      <c r="B44" s="41" t="s">
        <v>406</v>
      </c>
      <c r="C44" s="39">
        <v>0.24</v>
      </c>
      <c r="D44" s="39">
        <v>0.247</v>
      </c>
      <c r="E44" s="39">
        <v>0.29199999999999998</v>
      </c>
      <c r="F44" s="39">
        <v>0.33</v>
      </c>
      <c r="G44" s="39">
        <v>0.376</v>
      </c>
      <c r="H44" s="39">
        <v>0.33300000000000002</v>
      </c>
      <c r="I44" s="39">
        <v>0.372</v>
      </c>
      <c r="J44" s="39">
        <v>0.378</v>
      </c>
      <c r="K44" s="39">
        <v>0.41899999999999998</v>
      </c>
      <c r="L44" s="39">
        <v>0.44800000000000001</v>
      </c>
      <c r="M44" s="39">
        <v>0.66800000000000004</v>
      </c>
      <c r="N44" s="39">
        <v>0.95899999999999996</v>
      </c>
      <c r="O44" s="39">
        <v>1.0129999999999999</v>
      </c>
      <c r="P44" s="39">
        <v>0.98799999999999999</v>
      </c>
      <c r="Q44" s="39">
        <v>1.054</v>
      </c>
      <c r="R44" s="39">
        <v>1.5649999999999999</v>
      </c>
      <c r="S44" s="39">
        <v>1.7110000000000001</v>
      </c>
      <c r="T44" s="39">
        <v>1.266</v>
      </c>
      <c r="U44" s="39">
        <v>1.3220000000000001</v>
      </c>
      <c r="V44" s="39">
        <v>1.3089999999999999</v>
      </c>
      <c r="W44" s="39">
        <v>1.3620000000000001</v>
      </c>
      <c r="X44" s="39">
        <v>1.5449999999999999</v>
      </c>
      <c r="Y44" s="39">
        <v>2.528</v>
      </c>
      <c r="Z44" s="39">
        <v>3.181</v>
      </c>
      <c r="AA44" s="39">
        <v>4.2320000000000002</v>
      </c>
      <c r="AB44" s="39">
        <v>3.9530000000000003</v>
      </c>
      <c r="AC44" s="39">
        <v>5.6710000000000003</v>
      </c>
      <c r="AD44" s="39">
        <v>6.9690000000000003</v>
      </c>
      <c r="AE44" s="39">
        <v>6.8309999999999995</v>
      </c>
      <c r="AF44" s="39">
        <v>6.3079999999999998</v>
      </c>
      <c r="AG44" s="39">
        <v>7.8760000000000003</v>
      </c>
      <c r="AH44" s="39">
        <v>9.1549999999999994</v>
      </c>
      <c r="AI44" s="39">
        <v>11.068</v>
      </c>
      <c r="AJ44" s="39">
        <v>10.654</v>
      </c>
      <c r="AK44" s="39">
        <v>9.5909999999999993</v>
      </c>
      <c r="AL44" s="39">
        <v>8.8960000000000008</v>
      </c>
      <c r="AM44" s="39">
        <v>10.048</v>
      </c>
      <c r="AN44" s="39">
        <v>7.875</v>
      </c>
      <c r="AO44" s="39">
        <v>6.6120000000000001</v>
      </c>
      <c r="AP44" s="39">
        <v>7.1120000000000001</v>
      </c>
      <c r="AQ44" s="39">
        <v>6.8610000000000007</v>
      </c>
      <c r="AR44" s="39">
        <v>7.3550000000000004</v>
      </c>
      <c r="AS44" s="39">
        <v>10.095000000000001</v>
      </c>
      <c r="AT44" s="39">
        <v>9.5180000000000007</v>
      </c>
      <c r="AU44" s="39">
        <v>6.6110000000000007</v>
      </c>
      <c r="AV44" s="39">
        <v>7.734</v>
      </c>
      <c r="AW44" s="39">
        <v>8.4269999999999996</v>
      </c>
      <c r="AX44" s="39">
        <v>11.221</v>
      </c>
      <c r="AY44" s="39">
        <v>14.097</v>
      </c>
      <c r="AZ44" s="39">
        <v>15.757</v>
      </c>
      <c r="BA44" s="39">
        <v>13.136999999999999</v>
      </c>
      <c r="BB44" s="39">
        <v>14.042999999999999</v>
      </c>
      <c r="BC44" s="39">
        <v>14.58</v>
      </c>
      <c r="BD44" s="39">
        <v>12.405999999999999</v>
      </c>
      <c r="BE44" s="39">
        <v>12.397</v>
      </c>
      <c r="BF44" s="39">
        <v>13.027000000000001</v>
      </c>
      <c r="BG44" s="39">
        <v>12.8</v>
      </c>
      <c r="BH44" s="39">
        <v>12.324</v>
      </c>
      <c r="BI44" s="39">
        <v>12.802999999999999</v>
      </c>
      <c r="BJ44" s="39">
        <v>13.002000000000001</v>
      </c>
      <c r="BK44" s="39">
        <v>13.757</v>
      </c>
      <c r="BL44" s="39">
        <v>9.4404000000000003</v>
      </c>
      <c r="BM44" s="39">
        <v>12.498099999999999</v>
      </c>
      <c r="BN44" s="39">
        <v>13.8851</v>
      </c>
    </row>
    <row r="45" spans="1:66" s="39" customFormat="1" x14ac:dyDescent="0.35">
      <c r="A45" s="34"/>
      <c r="B45" s="41" t="s">
        <v>400</v>
      </c>
    </row>
    <row r="46" spans="1:66" s="39" customFormat="1" ht="13.15" x14ac:dyDescent="0.4">
      <c r="A46" s="34"/>
      <c r="B46" s="40" t="s">
        <v>432</v>
      </c>
      <c r="C46" s="39">
        <v>13.678303636999999</v>
      </c>
      <c r="D46" s="39">
        <v>14.824855378000001</v>
      </c>
      <c r="E46" s="39">
        <v>16.639907909000001</v>
      </c>
      <c r="F46" s="39">
        <v>18.709277020999998</v>
      </c>
      <c r="G46" s="39">
        <v>21.502575822000001</v>
      </c>
      <c r="H46" s="39">
        <v>24.550653433000004</v>
      </c>
      <c r="I46" s="39">
        <v>26.743751887999998</v>
      </c>
      <c r="J46" s="39">
        <v>28.914567933999997</v>
      </c>
      <c r="K46" s="39">
        <v>31.040200005999999</v>
      </c>
      <c r="L46" s="39">
        <v>34.544216078999995</v>
      </c>
      <c r="M46" s="39">
        <v>40.061268660000003</v>
      </c>
      <c r="N46" s="39">
        <v>43.982217996999999</v>
      </c>
      <c r="O46" s="39">
        <v>48.182742849</v>
      </c>
      <c r="P46" s="39">
        <v>54.407428322000001</v>
      </c>
      <c r="Q46" s="39">
        <v>62.274850888999993</v>
      </c>
      <c r="R46" s="39">
        <v>73.028800225999987</v>
      </c>
      <c r="S46" s="39">
        <v>85.933120508000002</v>
      </c>
      <c r="T46" s="39">
        <v>104.661643441</v>
      </c>
      <c r="U46" s="39">
        <v>117.52601438599999</v>
      </c>
      <c r="V46" s="39">
        <v>134.38699999999997</v>
      </c>
      <c r="W46" s="39">
        <v>160.16300000000001</v>
      </c>
      <c r="X46" s="39">
        <v>185.24400000000003</v>
      </c>
      <c r="Y46" s="39">
        <v>210.12</v>
      </c>
      <c r="Z46" s="39">
        <v>244.90099999999998</v>
      </c>
      <c r="AA46" s="39">
        <v>276.50299999999999</v>
      </c>
      <c r="AB46" s="39">
        <v>305.59399999999999</v>
      </c>
      <c r="AC46" s="39">
        <v>328.31299999999999</v>
      </c>
      <c r="AD46" s="39">
        <v>348.74200000000008</v>
      </c>
      <c r="AE46" s="39">
        <v>372.24799999999999</v>
      </c>
      <c r="AF46" s="39">
        <v>393.60400000000004</v>
      </c>
      <c r="AG46" s="39">
        <v>420.65499999999997</v>
      </c>
      <c r="AH46" s="39">
        <v>444.45499999999998</v>
      </c>
      <c r="AI46" s="39">
        <v>463.791</v>
      </c>
      <c r="AJ46" s="39">
        <v>476.08599999999996</v>
      </c>
      <c r="AK46" s="39">
        <v>489.18799999999999</v>
      </c>
      <c r="AL46" s="39">
        <v>512.12</v>
      </c>
      <c r="AM46" s="39">
        <v>532.12300000000005</v>
      </c>
      <c r="AN46" s="39">
        <v>562.49399999999991</v>
      </c>
      <c r="AO46" s="39">
        <v>583.59900000000005</v>
      </c>
      <c r="AP46" s="39">
        <v>608.31299999999999</v>
      </c>
      <c r="AQ46" s="39">
        <v>640.36599999999999</v>
      </c>
      <c r="AR46" s="39">
        <v>663.44099999999992</v>
      </c>
      <c r="AS46" s="39">
        <v>687.452</v>
      </c>
      <c r="AT46" s="39">
        <v>698.36299999999994</v>
      </c>
      <c r="AU46" s="39">
        <v>715.63299999999992</v>
      </c>
      <c r="AV46" s="39">
        <v>749.99399999999991</v>
      </c>
      <c r="AW46" s="39">
        <v>786.08500000000004</v>
      </c>
      <c r="AX46" s="39">
        <v>830.83699999999999</v>
      </c>
      <c r="AY46" s="39">
        <v>861.98099999999988</v>
      </c>
      <c r="AZ46" s="39">
        <v>883.11800000000005</v>
      </c>
      <c r="BA46" s="39">
        <v>852.31</v>
      </c>
      <c r="BB46" s="39">
        <v>880.69800000000009</v>
      </c>
      <c r="BC46" s="39">
        <v>932.26099999999997</v>
      </c>
      <c r="BD46" s="39">
        <v>969.81200000000001</v>
      </c>
      <c r="BE46" s="39">
        <v>1004.052</v>
      </c>
      <c r="BF46" s="39">
        <v>1023.8819999999999</v>
      </c>
      <c r="BG46" s="39">
        <v>1044.6029999999998</v>
      </c>
      <c r="BH46" s="39">
        <v>1060.5009999999997</v>
      </c>
      <c r="BI46" s="39">
        <v>1104.7470000000001</v>
      </c>
      <c r="BJ46" s="39">
        <v>1133.056</v>
      </c>
      <c r="BK46" s="39">
        <v>1143.8399999999999</v>
      </c>
      <c r="BL46" s="39">
        <v>1091.9109999999998</v>
      </c>
      <c r="BM46" s="39">
        <v>1169.4139999999998</v>
      </c>
      <c r="BN46" s="39">
        <v>1257.796</v>
      </c>
    </row>
    <row r="47" spans="1:66" s="39" customFormat="1" x14ac:dyDescent="0.35">
      <c r="A47" s="34"/>
      <c r="B47" s="41" t="s">
        <v>433</v>
      </c>
      <c r="C47" s="39">
        <v>6.9459999999999997</v>
      </c>
      <c r="D47" s="39">
        <v>7.5570000000000004</v>
      </c>
      <c r="E47" s="39">
        <v>8.3079999999999998</v>
      </c>
      <c r="F47" s="39">
        <v>9.3829999999999991</v>
      </c>
      <c r="G47" s="39">
        <v>10.695</v>
      </c>
      <c r="H47" s="39">
        <v>11.999000000000001</v>
      </c>
      <c r="I47" s="39">
        <v>12.842000000000001</v>
      </c>
      <c r="J47" s="39">
        <v>13.94</v>
      </c>
      <c r="K47" s="39">
        <v>14.682</v>
      </c>
      <c r="L47" s="39">
        <v>15.53</v>
      </c>
      <c r="M47" s="39">
        <v>17.707999999999998</v>
      </c>
      <c r="N47" s="39">
        <v>18.552</v>
      </c>
      <c r="O47" s="39">
        <v>20.183</v>
      </c>
      <c r="P47" s="39">
        <v>22.690999999999999</v>
      </c>
      <c r="Q47" s="39">
        <v>26.071999999999999</v>
      </c>
      <c r="R47" s="39">
        <v>28.157</v>
      </c>
      <c r="S47" s="39">
        <v>33.609000000000002</v>
      </c>
      <c r="T47" s="39">
        <v>40.576000000000001</v>
      </c>
      <c r="U47" s="39">
        <v>43.262999999999998</v>
      </c>
      <c r="V47" s="39">
        <v>50.798999999999999</v>
      </c>
      <c r="W47" s="39">
        <v>60.54</v>
      </c>
      <c r="X47" s="39">
        <v>67.465000000000003</v>
      </c>
      <c r="Y47" s="39">
        <v>76.694999999999993</v>
      </c>
      <c r="Z47" s="39">
        <v>89.653000000000006</v>
      </c>
      <c r="AA47" s="39">
        <v>99.364000000000004</v>
      </c>
      <c r="AB47" s="39">
        <v>110.23</v>
      </c>
      <c r="AC47" s="39">
        <v>118.81</v>
      </c>
      <c r="AD47" s="39">
        <v>125.931</v>
      </c>
      <c r="AE47" s="39">
        <v>133.94499999999999</v>
      </c>
      <c r="AF47" s="39">
        <v>142.29599999999999</v>
      </c>
      <c r="AG47" s="39">
        <v>148.82499999999999</v>
      </c>
      <c r="AH47" s="39">
        <v>156.65700000000001</v>
      </c>
      <c r="AI47" s="39">
        <v>160.87799999999999</v>
      </c>
      <c r="AJ47" s="39">
        <v>164.167</v>
      </c>
      <c r="AK47" s="39">
        <v>170.02</v>
      </c>
      <c r="AL47" s="39">
        <v>181.709</v>
      </c>
      <c r="AM47" s="39">
        <v>190.45500000000001</v>
      </c>
      <c r="AN47" s="39">
        <v>202.45099999999999</v>
      </c>
      <c r="AO47" s="39">
        <v>209.096</v>
      </c>
      <c r="AP47" s="39">
        <v>216.98</v>
      </c>
      <c r="AQ47" s="39">
        <v>224.06700000000001</v>
      </c>
      <c r="AR47" s="39">
        <v>227.51300000000001</v>
      </c>
      <c r="AS47" s="39">
        <v>230.07499999999999</v>
      </c>
      <c r="AT47" s="39">
        <v>237.999</v>
      </c>
      <c r="AU47" s="39">
        <v>243.46799999999999</v>
      </c>
      <c r="AV47" s="39">
        <v>257.51799999999997</v>
      </c>
      <c r="AW47" s="39">
        <v>269.45499999999998</v>
      </c>
      <c r="AX47" s="39">
        <v>279.822</v>
      </c>
      <c r="AY47" s="39">
        <v>290.19</v>
      </c>
      <c r="AZ47" s="39">
        <v>293.31799999999998</v>
      </c>
      <c r="BA47" s="39">
        <v>289.31799999999998</v>
      </c>
      <c r="BB47" s="39">
        <v>293.44499999999999</v>
      </c>
      <c r="BC47" s="39">
        <v>310.73500000000001</v>
      </c>
      <c r="BD47" s="39">
        <v>319.613</v>
      </c>
      <c r="BE47" s="39">
        <v>328.76900000000001</v>
      </c>
      <c r="BF47" s="39">
        <v>337.06099999999998</v>
      </c>
      <c r="BG47" s="39">
        <v>347.52699999999999</v>
      </c>
      <c r="BH47" s="39">
        <v>356.036</v>
      </c>
      <c r="BI47" s="39">
        <v>372.47500000000002</v>
      </c>
      <c r="BJ47" s="39">
        <v>387.49599999999998</v>
      </c>
      <c r="BK47" s="39">
        <v>407.04899999999998</v>
      </c>
      <c r="BL47" s="39">
        <v>390.20800000000003</v>
      </c>
      <c r="BM47" s="39">
        <v>415.63799999999998</v>
      </c>
      <c r="BN47" s="39">
        <v>441.35700000000003</v>
      </c>
    </row>
    <row r="48" spans="1:66" s="39" customFormat="1" x14ac:dyDescent="0.35">
      <c r="A48" s="34"/>
      <c r="B48" s="41" t="s">
        <v>407</v>
      </c>
      <c r="C48" s="39">
        <v>2.4249999999999998</v>
      </c>
      <c r="D48" s="39">
        <v>2.5579999999999998</v>
      </c>
      <c r="E48" s="39">
        <v>2.7509999999999999</v>
      </c>
      <c r="F48" s="39">
        <v>2.8639999999999999</v>
      </c>
      <c r="G48" s="39">
        <v>3.1739999999999999</v>
      </c>
      <c r="H48" s="39">
        <v>3.9079999999999999</v>
      </c>
      <c r="I48" s="39">
        <v>4.375</v>
      </c>
      <c r="J48" s="39">
        <v>4.5999999999999996</v>
      </c>
      <c r="K48" s="39">
        <v>4.859</v>
      </c>
      <c r="L48" s="39">
        <v>5.67</v>
      </c>
      <c r="M48" s="39">
        <v>6.8259999999999996</v>
      </c>
      <c r="N48" s="39">
        <v>7.9260000000000002</v>
      </c>
      <c r="O48" s="39">
        <v>8.2929999999999993</v>
      </c>
      <c r="P48" s="39">
        <v>9.4760000000000009</v>
      </c>
      <c r="Q48" s="39">
        <v>10.715999999999999</v>
      </c>
      <c r="R48" s="39">
        <v>14.396000000000001</v>
      </c>
      <c r="S48" s="39">
        <v>14.427</v>
      </c>
      <c r="T48" s="39">
        <v>18.960999999999999</v>
      </c>
      <c r="U48" s="39">
        <v>21.486000000000001</v>
      </c>
      <c r="V48" s="39">
        <v>23.21</v>
      </c>
      <c r="W48" s="39">
        <v>27.538</v>
      </c>
      <c r="X48" s="39">
        <v>33.276000000000003</v>
      </c>
      <c r="Y48" s="39">
        <v>38.332000000000001</v>
      </c>
      <c r="Z48" s="39">
        <v>44.984000000000002</v>
      </c>
      <c r="AA48" s="39">
        <v>50.454999999999998</v>
      </c>
      <c r="AB48" s="39">
        <v>56.472000000000001</v>
      </c>
      <c r="AC48" s="39">
        <v>59.597999999999999</v>
      </c>
      <c r="AD48" s="39">
        <v>64.004000000000005</v>
      </c>
      <c r="AE48" s="39">
        <v>67.876000000000005</v>
      </c>
      <c r="AF48" s="39">
        <v>70.12</v>
      </c>
      <c r="AG48" s="39">
        <v>75.933999999999997</v>
      </c>
      <c r="AH48" s="39">
        <v>82.113</v>
      </c>
      <c r="AI48" s="39">
        <v>86.646000000000001</v>
      </c>
      <c r="AJ48" s="39">
        <v>87.218000000000004</v>
      </c>
      <c r="AK48" s="39">
        <v>89.647000000000006</v>
      </c>
      <c r="AL48" s="39">
        <v>94.576999999999998</v>
      </c>
      <c r="AM48" s="39">
        <v>97.792000000000002</v>
      </c>
      <c r="AN48" s="39">
        <v>107.086</v>
      </c>
      <c r="AO48" s="39">
        <v>118.024</v>
      </c>
      <c r="AP48" s="39">
        <v>151.99199999999999</v>
      </c>
      <c r="AQ48" s="39">
        <v>165.18199999999999</v>
      </c>
      <c r="AR48" s="39">
        <v>174.643</v>
      </c>
      <c r="AS48" s="39">
        <v>185.768</v>
      </c>
      <c r="AT48" s="39">
        <v>178.583</v>
      </c>
      <c r="AU48" s="39">
        <v>178.167</v>
      </c>
      <c r="AV48" s="39">
        <v>188.518</v>
      </c>
      <c r="AW48" s="39">
        <v>199.52099999999999</v>
      </c>
      <c r="AX48" s="39">
        <v>218.09399999999999</v>
      </c>
      <c r="AY48" s="39">
        <v>226.98500000000001</v>
      </c>
      <c r="AZ48" s="39">
        <v>236.709</v>
      </c>
      <c r="BA48" s="39">
        <v>206.38399999999999</v>
      </c>
      <c r="BB48" s="39">
        <v>223.084</v>
      </c>
      <c r="BC48" s="39">
        <v>240.77</v>
      </c>
      <c r="BD48" s="39">
        <v>259.51100000000002</v>
      </c>
      <c r="BE48" s="39">
        <v>272.25</v>
      </c>
      <c r="BF48" s="39">
        <v>274.05200000000002</v>
      </c>
      <c r="BG48" s="39">
        <v>278.39800000000002</v>
      </c>
      <c r="BH48" s="39">
        <v>280.101</v>
      </c>
      <c r="BI48" s="39">
        <v>294.50400000000002</v>
      </c>
      <c r="BJ48" s="39">
        <v>312.911</v>
      </c>
      <c r="BK48" s="39">
        <v>318.51799999999997</v>
      </c>
      <c r="BL48" s="39">
        <v>304.685</v>
      </c>
      <c r="BM48" s="39">
        <v>323.20299999999997</v>
      </c>
      <c r="BN48" s="39">
        <v>357.08600000000001</v>
      </c>
    </row>
    <row r="49" spans="1:66" s="39" customFormat="1" x14ac:dyDescent="0.35">
      <c r="A49" s="34"/>
      <c r="B49" s="41" t="s">
        <v>434</v>
      </c>
      <c r="C49" s="39">
        <v>9.8103637000000007E-2</v>
      </c>
      <c r="D49" s="39">
        <v>9.7855378000000007E-2</v>
      </c>
      <c r="E49" s="39">
        <v>9.5907909E-2</v>
      </c>
      <c r="F49" s="39">
        <v>0.11727702100000001</v>
      </c>
      <c r="G49" s="39">
        <v>0.120575822</v>
      </c>
      <c r="H49" s="39">
        <v>0.12365343300000001</v>
      </c>
      <c r="I49" s="39">
        <v>0.13875188800000002</v>
      </c>
      <c r="J49" s="39">
        <v>0.14556793400000001</v>
      </c>
      <c r="K49" s="39">
        <v>0.15920000600000001</v>
      </c>
      <c r="L49" s="39">
        <v>0.214216079</v>
      </c>
      <c r="M49" s="39">
        <v>0.21226866</v>
      </c>
      <c r="N49" s="39">
        <v>0.288217997</v>
      </c>
      <c r="O49" s="39">
        <v>0.231742849</v>
      </c>
      <c r="P49" s="39">
        <v>0.28042832200000001</v>
      </c>
      <c r="Q49" s="39">
        <v>0.33885088899999999</v>
      </c>
      <c r="R49" s="39">
        <v>0.41480022599999999</v>
      </c>
      <c r="S49" s="39">
        <v>0.58812050799999993</v>
      </c>
      <c r="T49" s="39">
        <v>0.45764344099999998</v>
      </c>
      <c r="U49" s="39">
        <v>0.55501438599999997</v>
      </c>
      <c r="V49" s="39">
        <v>0.69</v>
      </c>
      <c r="W49" s="39">
        <v>0.874</v>
      </c>
      <c r="X49" s="39">
        <v>0.95899999999999996</v>
      </c>
      <c r="Y49" s="39">
        <v>1.4770000000000001</v>
      </c>
      <c r="Z49" s="39">
        <v>1.327</v>
      </c>
      <c r="AA49" s="39">
        <v>1.583</v>
      </c>
      <c r="AB49" s="39">
        <v>1.645</v>
      </c>
      <c r="AC49" s="39">
        <v>1.82</v>
      </c>
      <c r="AD49" s="39">
        <v>2.4969999999999999</v>
      </c>
      <c r="AE49" s="39">
        <v>2.629</v>
      </c>
      <c r="AF49" s="39">
        <v>3.1219999999999999</v>
      </c>
      <c r="AG49" s="39">
        <v>3.35</v>
      </c>
      <c r="AH49" s="39">
        <v>3.8610000000000002</v>
      </c>
      <c r="AI49" s="39">
        <v>4.3460000000000001</v>
      </c>
      <c r="AJ49" s="39">
        <v>4.3710000000000004</v>
      </c>
      <c r="AK49" s="39">
        <v>4.26</v>
      </c>
      <c r="AL49" s="39">
        <v>4.5640000000000001</v>
      </c>
      <c r="AM49" s="39">
        <v>4.2610000000000001</v>
      </c>
      <c r="AN49" s="39">
        <v>4.8419999999999996</v>
      </c>
      <c r="AO49" s="39">
        <v>6.0940000000000003</v>
      </c>
      <c r="AP49" s="39">
        <v>5.5940000000000003</v>
      </c>
      <c r="AQ49" s="39">
        <v>6.5629999999999997</v>
      </c>
      <c r="AR49" s="39">
        <v>6.907</v>
      </c>
      <c r="AS49" s="39">
        <v>7.3140000000000001</v>
      </c>
      <c r="AT49" s="39">
        <v>7.1520000000000001</v>
      </c>
      <c r="AU49" s="39">
        <v>7.3739999999999997</v>
      </c>
      <c r="AV49" s="39">
        <v>8.61</v>
      </c>
      <c r="AW49" s="39">
        <v>9.0060000000000002</v>
      </c>
      <c r="AX49" s="39">
        <v>8.3460000000000001</v>
      </c>
      <c r="AY49" s="39">
        <v>8.91</v>
      </c>
      <c r="AZ49" s="39">
        <v>7.8940000000000001</v>
      </c>
      <c r="BA49" s="39">
        <v>7.4619999999999997</v>
      </c>
      <c r="BB49" s="39">
        <v>7.7380000000000004</v>
      </c>
      <c r="BC49" s="39">
        <v>10.337999999999999</v>
      </c>
      <c r="BD49" s="39">
        <v>9.6159999999999997</v>
      </c>
      <c r="BE49" s="39">
        <v>10.456</v>
      </c>
      <c r="BF49" s="39">
        <v>10.375</v>
      </c>
      <c r="BG49" s="39">
        <v>12.317</v>
      </c>
      <c r="BH49" s="39">
        <v>12.489000000000001</v>
      </c>
      <c r="BI49" s="39">
        <v>14.343999999999999</v>
      </c>
      <c r="BJ49" s="39">
        <v>14.398999999999999</v>
      </c>
      <c r="BK49" s="39">
        <v>15.252000000000001</v>
      </c>
      <c r="BL49" s="39">
        <v>15.039</v>
      </c>
      <c r="BM49" s="39">
        <v>18.623999999999999</v>
      </c>
      <c r="BN49" s="39">
        <v>18.597000000000001</v>
      </c>
    </row>
    <row r="50" spans="1:66" s="39" customFormat="1" x14ac:dyDescent="0.35">
      <c r="A50" s="34"/>
      <c r="B50" s="41" t="s">
        <v>435</v>
      </c>
      <c r="C50" s="39">
        <v>0</v>
      </c>
      <c r="D50" s="39">
        <v>0</v>
      </c>
      <c r="E50" s="39">
        <v>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row>
    <row r="51" spans="1:66" s="39" customFormat="1" x14ac:dyDescent="0.35">
      <c r="A51" s="34"/>
      <c r="B51" s="41" t="s">
        <v>436</v>
      </c>
      <c r="C51" s="39">
        <v>4.351</v>
      </c>
      <c r="D51" s="39">
        <v>4.7560000000000002</v>
      </c>
      <c r="E51" s="39">
        <v>5.6470000000000002</v>
      </c>
      <c r="F51" s="39">
        <v>6.5250000000000004</v>
      </c>
      <c r="G51" s="39">
        <v>7.7190000000000003</v>
      </c>
      <c r="H51" s="39">
        <v>8.7569999999999997</v>
      </c>
      <c r="I51" s="39">
        <v>9.6449999999999996</v>
      </c>
      <c r="J51" s="39">
        <v>10.506</v>
      </c>
      <c r="K51" s="39">
        <v>11.637</v>
      </c>
      <c r="L51" s="39">
        <v>13.47</v>
      </c>
      <c r="M51" s="39">
        <v>15.728</v>
      </c>
      <c r="N51" s="39">
        <v>17.670000000000002</v>
      </c>
      <c r="O51" s="39">
        <v>19.97</v>
      </c>
      <c r="P51" s="39">
        <v>22.516999999999999</v>
      </c>
      <c r="Q51" s="39">
        <v>25.765999999999998</v>
      </c>
      <c r="R51" s="39">
        <v>30.818000000000001</v>
      </c>
      <c r="S51" s="39">
        <v>38.146999999999998</v>
      </c>
      <c r="T51" s="39">
        <v>45.689</v>
      </c>
      <c r="U51" s="39">
        <v>53.369</v>
      </c>
      <c r="V51" s="39">
        <v>60.78</v>
      </c>
      <c r="W51" s="39">
        <v>73.168000000000006</v>
      </c>
      <c r="X51" s="39">
        <v>84.936000000000007</v>
      </c>
      <c r="Y51" s="39">
        <v>95.531999999999996</v>
      </c>
      <c r="Z51" s="39">
        <v>112.922</v>
      </c>
      <c r="AA51" s="39">
        <v>127.64100000000001</v>
      </c>
      <c r="AB51" s="39">
        <v>141.41</v>
      </c>
      <c r="AC51" s="39">
        <v>151.27699999999999</v>
      </c>
      <c r="AD51" s="39">
        <v>159.05600000000001</v>
      </c>
      <c r="AE51" s="39">
        <v>169.154</v>
      </c>
      <c r="AF51" s="39">
        <v>180.35400000000001</v>
      </c>
      <c r="AG51" s="39">
        <v>195.10900000000001</v>
      </c>
      <c r="AH51" s="39">
        <v>206.76400000000001</v>
      </c>
      <c r="AI51" s="39">
        <v>214.376</v>
      </c>
      <c r="AJ51" s="39">
        <v>225.08199999999999</v>
      </c>
      <c r="AK51" s="39">
        <v>229.708</v>
      </c>
      <c r="AL51" s="39">
        <v>235.316</v>
      </c>
      <c r="AM51" s="39">
        <v>242.46700000000001</v>
      </c>
      <c r="AN51" s="39">
        <v>250.94200000000001</v>
      </c>
      <c r="AO51" s="39">
        <v>253.22300000000001</v>
      </c>
      <c r="AP51" s="39">
        <v>236.74600000000001</v>
      </c>
      <c r="AQ51" s="39">
        <v>247.804</v>
      </c>
      <c r="AR51" s="39">
        <v>257.75099999999998</v>
      </c>
      <c r="AS51" s="39">
        <v>267.82499999999999</v>
      </c>
      <c r="AT51" s="39">
        <v>278.11799999999999</v>
      </c>
      <c r="AU51" s="39">
        <v>290.19400000000002</v>
      </c>
      <c r="AV51" s="39">
        <v>299.108</v>
      </c>
      <c r="AW51" s="39">
        <v>312.24</v>
      </c>
      <c r="AX51" s="39">
        <v>328.74799999999999</v>
      </c>
      <c r="AY51" s="39">
        <v>341.16800000000001</v>
      </c>
      <c r="AZ51" s="39">
        <v>350.66300000000001</v>
      </c>
      <c r="BA51" s="39">
        <v>354.28300000000002</v>
      </c>
      <c r="BB51" s="39">
        <v>361.84399999999999</v>
      </c>
      <c r="BC51" s="39">
        <v>376.15499999999997</v>
      </c>
      <c r="BD51" s="39">
        <v>387.11700000000002</v>
      </c>
      <c r="BE51" s="39">
        <v>398.88099999999997</v>
      </c>
      <c r="BF51" s="39">
        <v>408.80200000000002</v>
      </c>
      <c r="BG51" s="39">
        <v>413.03</v>
      </c>
      <c r="BH51" s="39">
        <v>418.37099999999998</v>
      </c>
      <c r="BI51" s="39">
        <v>430.21199999999999</v>
      </c>
      <c r="BJ51" s="39">
        <v>424.88900000000001</v>
      </c>
      <c r="BK51" s="39">
        <v>407.78199999999998</v>
      </c>
      <c r="BL51" s="39">
        <v>392.79300000000001</v>
      </c>
      <c r="BM51" s="39">
        <v>419.28399999999999</v>
      </c>
      <c r="BN51" s="39">
        <v>445.31299999999999</v>
      </c>
    </row>
    <row r="52" spans="1:66" s="39" customFormat="1" x14ac:dyDescent="0.35">
      <c r="A52" s="34"/>
      <c r="B52" s="41" t="s">
        <v>437</v>
      </c>
      <c r="C52" s="39">
        <v>-0.14180000000000001</v>
      </c>
      <c r="D52" s="39">
        <v>-0.14399999999999999</v>
      </c>
      <c r="E52" s="39">
        <v>-0.16200000000000001</v>
      </c>
      <c r="F52" s="39">
        <v>-0.18</v>
      </c>
      <c r="G52" s="39">
        <v>-0.20599999999999999</v>
      </c>
      <c r="H52" s="39">
        <v>-0.23699999999999999</v>
      </c>
      <c r="I52" s="39">
        <v>-0.25700000000000001</v>
      </c>
      <c r="J52" s="39">
        <v>-0.27700000000000002</v>
      </c>
      <c r="K52" s="39">
        <v>-0.29699999999999999</v>
      </c>
      <c r="L52" s="39">
        <v>-0.34</v>
      </c>
      <c r="M52" s="39">
        <v>-0.41299999999999998</v>
      </c>
      <c r="N52" s="39">
        <v>-0.45400000000000001</v>
      </c>
      <c r="O52" s="39">
        <v>-0.495</v>
      </c>
      <c r="P52" s="39">
        <v>-0.55700000000000005</v>
      </c>
      <c r="Q52" s="39">
        <v>-0.61799999999999999</v>
      </c>
      <c r="R52" s="39">
        <v>-0.75700000000000001</v>
      </c>
      <c r="S52" s="39">
        <v>-0.83799999999999997</v>
      </c>
      <c r="T52" s="39">
        <v>-1.022</v>
      </c>
      <c r="U52" s="39">
        <v>-1.147</v>
      </c>
      <c r="V52" s="39">
        <v>-1.0920000000000001</v>
      </c>
      <c r="W52" s="39">
        <v>-1.9570000000000001</v>
      </c>
      <c r="X52" s="39">
        <v>-1.3919999999999999</v>
      </c>
      <c r="Y52" s="39">
        <v>-1.9159999999999999</v>
      </c>
      <c r="Z52" s="39">
        <v>-3.9849999999999999</v>
      </c>
      <c r="AA52" s="39">
        <v>-2.54</v>
      </c>
      <c r="AB52" s="39">
        <v>-4.1630000000000003</v>
      </c>
      <c r="AC52" s="39">
        <v>-3.1920000000000002</v>
      </c>
      <c r="AD52" s="39">
        <v>-2.746</v>
      </c>
      <c r="AE52" s="39">
        <v>-1.3560000000000001</v>
      </c>
      <c r="AF52" s="39">
        <v>-2.2879999999999998</v>
      </c>
      <c r="AG52" s="39">
        <v>-2.5630000000000002</v>
      </c>
      <c r="AH52" s="39">
        <v>-4.9400000000000004</v>
      </c>
      <c r="AI52" s="39">
        <v>-2.4550000000000001</v>
      </c>
      <c r="AJ52" s="39">
        <v>-4.7520000000000007</v>
      </c>
      <c r="AK52" s="39">
        <v>-4.4470000000000001</v>
      </c>
      <c r="AL52" s="39">
        <v>-4.0459999999999994</v>
      </c>
      <c r="AM52" s="39">
        <v>-2.8520000000000003</v>
      </c>
      <c r="AN52" s="39">
        <v>-2.827</v>
      </c>
      <c r="AO52" s="39">
        <v>-2.8380000000000001</v>
      </c>
      <c r="AP52" s="39">
        <v>-2.9990000000000001</v>
      </c>
      <c r="AQ52" s="39">
        <v>-3.25</v>
      </c>
      <c r="AR52" s="39">
        <v>-3.3730000000000002</v>
      </c>
      <c r="AS52" s="39">
        <v>-3.53</v>
      </c>
      <c r="AT52" s="39">
        <v>-3.4890000000000003</v>
      </c>
      <c r="AU52" s="39">
        <v>-3.57</v>
      </c>
      <c r="AV52" s="39">
        <v>-3.76</v>
      </c>
      <c r="AW52" s="39">
        <v>-4.1370000000000005</v>
      </c>
      <c r="AX52" s="39">
        <v>-4.173</v>
      </c>
      <c r="AY52" s="39">
        <v>-5.2720000000000002</v>
      </c>
      <c r="AZ52" s="39">
        <v>-5.4660000000000002</v>
      </c>
      <c r="BA52" s="39">
        <v>-5.1370000000000005</v>
      </c>
      <c r="BB52" s="39">
        <v>-5.4130000000000003</v>
      </c>
      <c r="BC52" s="39">
        <v>-5.7370000000000001</v>
      </c>
      <c r="BD52" s="39">
        <v>-6.0449999999999999</v>
      </c>
      <c r="BE52" s="39">
        <v>-6.3040000000000003</v>
      </c>
      <c r="BF52" s="39">
        <v>-6.4080000000000004</v>
      </c>
      <c r="BG52" s="39">
        <v>-6.6690000000000005</v>
      </c>
      <c r="BH52" s="39">
        <v>-6.4960000000000004</v>
      </c>
      <c r="BI52" s="39">
        <v>-6.7880000000000003</v>
      </c>
      <c r="BJ52" s="39">
        <v>-6.6390000000000002</v>
      </c>
      <c r="BK52" s="39">
        <v>-4.7610000000000001</v>
      </c>
      <c r="BL52" s="39">
        <v>-10.814</v>
      </c>
      <c r="BM52" s="39">
        <v>-7.335</v>
      </c>
      <c r="BN52" s="39">
        <v>-4.5569999999999995</v>
      </c>
    </row>
    <row r="53" spans="1:66" s="39" customFormat="1" x14ac:dyDescent="0.35">
      <c r="A53" s="34"/>
      <c r="B53" s="41" t="s">
        <v>400</v>
      </c>
    </row>
    <row r="54" spans="1:66" s="39" customFormat="1" ht="13.15" x14ac:dyDescent="0.4">
      <c r="A54" s="34"/>
      <c r="B54" s="40" t="s">
        <v>438</v>
      </c>
      <c r="C54" s="39">
        <v>0.29389636299999999</v>
      </c>
      <c r="D54" s="39">
        <v>0.28714462200000002</v>
      </c>
      <c r="E54" s="39">
        <v>0.31809209099999997</v>
      </c>
      <c r="F54" s="39">
        <v>0.35372297900000005</v>
      </c>
      <c r="G54" s="39">
        <v>0.40242417799999997</v>
      </c>
      <c r="H54" s="39">
        <v>0.45534656700000004</v>
      </c>
      <c r="I54" s="39">
        <v>0.52424811199999999</v>
      </c>
      <c r="J54" s="39">
        <v>0.55943206599999995</v>
      </c>
      <c r="K54" s="39">
        <v>0.63679999399999998</v>
      </c>
      <c r="L54" s="39">
        <v>0.7357839209999999</v>
      </c>
      <c r="M54" s="39">
        <v>0.90573134</v>
      </c>
      <c r="N54" s="39">
        <v>1.043782003</v>
      </c>
      <c r="O54" s="39">
        <v>1.0502571510000001</v>
      </c>
      <c r="P54" s="39">
        <v>1.0905716780000001</v>
      </c>
      <c r="Q54" s="39">
        <v>1.1141491109999999</v>
      </c>
      <c r="R54" s="39">
        <v>1.4451997740000002</v>
      </c>
      <c r="S54" s="39">
        <v>1.7188794920000001</v>
      </c>
      <c r="T54" s="39">
        <v>2.2293565589999997</v>
      </c>
      <c r="U54" s="39">
        <v>2.155985614</v>
      </c>
      <c r="V54" s="39">
        <v>2.2370000000000001</v>
      </c>
      <c r="W54" s="39">
        <v>2.899</v>
      </c>
      <c r="X54" s="39">
        <v>3.024</v>
      </c>
      <c r="Y54" s="39">
        <v>3.6339999999999995</v>
      </c>
      <c r="Z54" s="39">
        <v>4.649</v>
      </c>
      <c r="AA54" s="39">
        <v>4.88</v>
      </c>
      <c r="AB54" s="39">
        <v>5.4570000000000007</v>
      </c>
      <c r="AC54" s="39">
        <v>6.5170000000000003</v>
      </c>
      <c r="AD54" s="39">
        <v>6.0750000000000002</v>
      </c>
      <c r="AE54" s="39">
        <v>7.645999999999999</v>
      </c>
      <c r="AF54" s="39">
        <v>8.0760000000000005</v>
      </c>
      <c r="AG54" s="39">
        <v>8.7650000000000006</v>
      </c>
      <c r="AH54" s="39">
        <v>8.6010000000000009</v>
      </c>
      <c r="AI54" s="39">
        <v>10.492000000000001</v>
      </c>
      <c r="AJ54" s="39">
        <v>11.024000000000001</v>
      </c>
      <c r="AK54" s="39">
        <v>11.044</v>
      </c>
      <c r="AL54" s="39">
        <v>11.670999999999999</v>
      </c>
      <c r="AM54" s="39">
        <v>11.986000000000001</v>
      </c>
      <c r="AN54" s="39">
        <v>13.456</v>
      </c>
      <c r="AO54" s="39">
        <v>11.315</v>
      </c>
      <c r="AP54" s="39">
        <v>10.638</v>
      </c>
      <c r="AQ54" s="39">
        <v>10.234</v>
      </c>
      <c r="AR54" s="39">
        <v>12.606000000000002</v>
      </c>
      <c r="AS54" s="39">
        <v>12.885</v>
      </c>
      <c r="AT54" s="39">
        <v>15.02</v>
      </c>
      <c r="AU54" s="39">
        <v>15.582000000000003</v>
      </c>
      <c r="AV54" s="39">
        <v>17.289000000000001</v>
      </c>
      <c r="AW54" s="39">
        <v>18.024000000000001</v>
      </c>
      <c r="AX54" s="39">
        <v>17.634</v>
      </c>
      <c r="AY54" s="39">
        <v>17.265000000000001</v>
      </c>
      <c r="AZ54" s="39">
        <v>19.013999999999999</v>
      </c>
      <c r="BA54" s="39">
        <v>19.159000000000002</v>
      </c>
      <c r="BB54" s="39">
        <v>17.892000000000003</v>
      </c>
      <c r="BC54" s="39">
        <v>19.476999999999997</v>
      </c>
      <c r="BD54" s="39">
        <v>19.766000000000002</v>
      </c>
      <c r="BE54" s="39">
        <v>20.876000000000001</v>
      </c>
      <c r="BF54" s="39">
        <v>20.350999999999999</v>
      </c>
      <c r="BG54" s="39">
        <v>20.67</v>
      </c>
      <c r="BH54" s="39">
        <v>21.537999999999997</v>
      </c>
      <c r="BI54" s="39">
        <v>19.173999999999999</v>
      </c>
      <c r="BJ54" s="39">
        <v>20.035000000000004</v>
      </c>
      <c r="BK54" s="39">
        <v>21.044999999999998</v>
      </c>
      <c r="BL54" s="39">
        <v>22.314999999999998</v>
      </c>
      <c r="BM54" s="39">
        <v>36.070999999999998</v>
      </c>
      <c r="BN54" s="39">
        <v>35.408000000000001</v>
      </c>
    </row>
    <row r="55" spans="1:66" s="39" customFormat="1" x14ac:dyDescent="0.35">
      <c r="A55" s="34"/>
      <c r="B55" s="41" t="s">
        <v>439</v>
      </c>
      <c r="C55" s="39">
        <v>0</v>
      </c>
      <c r="D55" s="39">
        <v>0</v>
      </c>
      <c r="E55" s="39">
        <v>0</v>
      </c>
      <c r="F55" s="39">
        <v>0</v>
      </c>
      <c r="G55" s="39">
        <v>0</v>
      </c>
      <c r="H55" s="39">
        <v>0</v>
      </c>
      <c r="I55" s="39">
        <v>0</v>
      </c>
      <c r="J55" s="39">
        <v>0</v>
      </c>
      <c r="K55" s="39">
        <v>0</v>
      </c>
      <c r="L55" s="39">
        <v>0</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-1E-3</v>
      </c>
      <c r="AE55" s="39">
        <v>0</v>
      </c>
      <c r="AF55" s="39">
        <v>0</v>
      </c>
      <c r="AG55" s="39">
        <v>0</v>
      </c>
      <c r="AH55" s="39">
        <v>0</v>
      </c>
      <c r="AI55" s="39">
        <v>0</v>
      </c>
      <c r="AJ55" s="39">
        <v>0</v>
      </c>
      <c r="AK55" s="39">
        <v>-1E-3</v>
      </c>
      <c r="AL55" s="39">
        <v>0</v>
      </c>
      <c r="AM55" s="39">
        <v>0</v>
      </c>
      <c r="AN55" s="39">
        <v>0</v>
      </c>
      <c r="AO55" s="39">
        <v>1E-3</v>
      </c>
      <c r="AP55" s="39">
        <v>0</v>
      </c>
      <c r="AQ55" s="39">
        <v>0</v>
      </c>
      <c r="AR55" s="39">
        <v>0</v>
      </c>
      <c r="AS55" s="39">
        <v>0</v>
      </c>
      <c r="AT55" s="39">
        <v>1E-3</v>
      </c>
      <c r="AU55" s="39">
        <v>1E-3</v>
      </c>
      <c r="AV55" s="39">
        <v>1E-3</v>
      </c>
      <c r="AW55" s="39">
        <v>1E-3</v>
      </c>
      <c r="AX55" s="39">
        <v>1E-3</v>
      </c>
      <c r="AY55" s="39">
        <v>1E-3</v>
      </c>
      <c r="AZ55" s="39">
        <v>0</v>
      </c>
      <c r="BA55" s="39">
        <v>0</v>
      </c>
      <c r="BB55" s="39">
        <v>0</v>
      </c>
      <c r="BC55" s="39">
        <v>0</v>
      </c>
      <c r="BD55" s="39">
        <v>0</v>
      </c>
      <c r="BE55" s="39">
        <v>0</v>
      </c>
      <c r="BF55" s="39">
        <v>0</v>
      </c>
      <c r="BG55" s="39">
        <v>0</v>
      </c>
      <c r="BH55" s="39">
        <v>0</v>
      </c>
      <c r="BI55" s="39">
        <v>0</v>
      </c>
      <c r="BJ55" s="39">
        <v>0</v>
      </c>
      <c r="BK55" s="39">
        <v>0</v>
      </c>
      <c r="BL55" s="39">
        <v>1E-3</v>
      </c>
      <c r="BM55" s="39">
        <v>0</v>
      </c>
      <c r="BN55" s="39">
        <v>0</v>
      </c>
    </row>
    <row r="56" spans="1:66" s="39" customFormat="1" x14ac:dyDescent="0.35">
      <c r="A56" s="34"/>
      <c r="B56" s="41" t="s">
        <v>440</v>
      </c>
      <c r="C56" s="39">
        <v>0.22800000000000001</v>
      </c>
      <c r="D56" s="39">
        <v>0.224</v>
      </c>
      <c r="E56" s="39">
        <v>0.252</v>
      </c>
      <c r="F56" s="39">
        <v>0.28000000000000003</v>
      </c>
      <c r="G56" s="39">
        <v>0.314</v>
      </c>
      <c r="H56" s="39">
        <v>0.35599999999999998</v>
      </c>
      <c r="I56" s="39">
        <v>0.41199999999999998</v>
      </c>
      <c r="J56" s="39">
        <v>0.443</v>
      </c>
      <c r="K56" s="39">
        <v>0.48699999999999999</v>
      </c>
      <c r="L56" s="39">
        <v>0.58899999999999997</v>
      </c>
      <c r="M56" s="39">
        <v>0.72799999999999998</v>
      </c>
      <c r="N56" s="39">
        <v>0.87</v>
      </c>
      <c r="O56" s="39">
        <v>0.86299999999999999</v>
      </c>
      <c r="P56" s="39">
        <v>0.88100000000000001</v>
      </c>
      <c r="Q56" s="39">
        <v>0.88600000000000001</v>
      </c>
      <c r="R56" s="39">
        <v>1.169</v>
      </c>
      <c r="S56" s="39">
        <v>1.3740000000000001</v>
      </c>
      <c r="T56" s="39">
        <v>1.8879999999999999</v>
      </c>
      <c r="U56" s="39">
        <v>1.7849999999999999</v>
      </c>
      <c r="V56" s="39">
        <v>1.8280000000000001</v>
      </c>
      <c r="W56" s="39">
        <v>2.3740000000000001</v>
      </c>
      <c r="X56" s="39">
        <v>2.5219999999999998</v>
      </c>
      <c r="Y56" s="39">
        <v>2.9</v>
      </c>
      <c r="Z56" s="39">
        <v>3.613</v>
      </c>
      <c r="AA56" s="39">
        <v>4.1310000000000002</v>
      </c>
      <c r="AB56" s="39">
        <v>4.4820000000000002</v>
      </c>
      <c r="AC56" s="39">
        <v>4.87</v>
      </c>
      <c r="AD56" s="39">
        <v>5.0540000000000003</v>
      </c>
      <c r="AE56" s="39">
        <v>5.8879999999999999</v>
      </c>
      <c r="AF56" s="39">
        <v>6.681</v>
      </c>
      <c r="AG56" s="39">
        <v>7.2050000000000001</v>
      </c>
      <c r="AH56" s="39">
        <v>7.2830000000000004</v>
      </c>
      <c r="AI56" s="39">
        <v>9.1310000000000002</v>
      </c>
      <c r="AJ56" s="39">
        <v>9.3510000000000009</v>
      </c>
      <c r="AK56" s="39">
        <v>9.3689999999999998</v>
      </c>
      <c r="AL56" s="39">
        <v>9.4830000000000005</v>
      </c>
      <c r="AM56" s="39">
        <v>9.8710000000000004</v>
      </c>
      <c r="AN56" s="39">
        <v>11.503</v>
      </c>
      <c r="AO56" s="39">
        <v>10.377000000000001</v>
      </c>
      <c r="AP56" s="39">
        <v>9.48</v>
      </c>
      <c r="AQ56" s="39">
        <v>9.048</v>
      </c>
      <c r="AR56" s="39">
        <v>10.704000000000001</v>
      </c>
      <c r="AS56" s="39">
        <v>11.518000000000001</v>
      </c>
      <c r="AT56" s="39">
        <v>12.777000000000001</v>
      </c>
      <c r="AU56" s="39">
        <v>12.456000000000001</v>
      </c>
      <c r="AV56" s="39">
        <v>14.13</v>
      </c>
      <c r="AW56" s="39">
        <v>15.488000000000001</v>
      </c>
      <c r="AX56" s="39">
        <v>16.077999999999999</v>
      </c>
      <c r="AY56" s="39">
        <v>15.574999999999999</v>
      </c>
      <c r="AZ56" s="39">
        <v>17.27</v>
      </c>
      <c r="BA56" s="39">
        <v>16.379000000000001</v>
      </c>
      <c r="BB56" s="39">
        <v>16.408000000000001</v>
      </c>
      <c r="BC56" s="39">
        <v>17.742999999999999</v>
      </c>
      <c r="BD56" s="39">
        <v>17.93</v>
      </c>
      <c r="BE56" s="39">
        <v>18.824000000000002</v>
      </c>
      <c r="BF56" s="39">
        <v>18.364999999999998</v>
      </c>
      <c r="BG56" s="39">
        <v>18.393000000000001</v>
      </c>
      <c r="BH56" s="39">
        <v>19.675999999999998</v>
      </c>
      <c r="BI56" s="39">
        <v>17.710999999999999</v>
      </c>
      <c r="BJ56" s="39">
        <v>16.617000000000001</v>
      </c>
      <c r="BK56" s="39">
        <v>18.302</v>
      </c>
      <c r="BL56" s="39">
        <v>19.081</v>
      </c>
      <c r="BM56" s="39">
        <v>25.802</v>
      </c>
      <c r="BN56" s="39">
        <v>22.779</v>
      </c>
    </row>
    <row r="57" spans="1:66" s="39" customFormat="1" x14ac:dyDescent="0.35">
      <c r="A57" s="34"/>
      <c r="B57" s="41" t="s">
        <v>441</v>
      </c>
      <c r="C57" s="39">
        <v>6.5896362999999958E-2</v>
      </c>
      <c r="D57" s="39">
        <v>6.3144622000000025E-2</v>
      </c>
      <c r="E57" s="39">
        <v>6.6092090999999978E-2</v>
      </c>
      <c r="F57" s="39">
        <v>7.3722979000000008E-2</v>
      </c>
      <c r="G57" s="39">
        <v>8.8424177999999978E-2</v>
      </c>
      <c r="H57" s="39">
        <v>9.9346567000000052E-2</v>
      </c>
      <c r="I57" s="39">
        <v>0.112248112</v>
      </c>
      <c r="J57" s="39">
        <v>0.11643206599999996</v>
      </c>
      <c r="K57" s="39">
        <v>0.14979999399999996</v>
      </c>
      <c r="L57" s="39">
        <v>0.14678392099999996</v>
      </c>
      <c r="M57" s="39">
        <v>0.17773134000000004</v>
      </c>
      <c r="N57" s="39">
        <v>0.17378200300000002</v>
      </c>
      <c r="O57" s="39">
        <v>0.18725715100000001</v>
      </c>
      <c r="P57" s="39">
        <v>0.20957167800000001</v>
      </c>
      <c r="Q57" s="39">
        <v>0.22814911099999996</v>
      </c>
      <c r="R57" s="39">
        <v>0.27619977400000018</v>
      </c>
      <c r="S57" s="39">
        <v>0.34487949200000001</v>
      </c>
      <c r="T57" s="39">
        <v>0.34135655899999984</v>
      </c>
      <c r="U57" s="39">
        <v>0.37098561400000019</v>
      </c>
      <c r="V57" s="39">
        <v>0.40900000000000003</v>
      </c>
      <c r="W57" s="39">
        <v>0.52500000000000002</v>
      </c>
      <c r="X57" s="39">
        <v>0.50200000000000011</v>
      </c>
      <c r="Y57" s="39">
        <v>0.73399999999999976</v>
      </c>
      <c r="Z57" s="39">
        <v>1.036</v>
      </c>
      <c r="AA57" s="39">
        <v>0.74899999999999989</v>
      </c>
      <c r="AB57" s="39">
        <v>0.97499999999999998</v>
      </c>
      <c r="AC57" s="39">
        <v>1.647</v>
      </c>
      <c r="AD57" s="39">
        <v>1.0220000000000002</v>
      </c>
      <c r="AE57" s="39">
        <v>1.7579999999999996</v>
      </c>
      <c r="AF57" s="39">
        <v>1.395</v>
      </c>
      <c r="AG57" s="39">
        <v>1.56</v>
      </c>
      <c r="AH57" s="39">
        <v>1.3180000000000001</v>
      </c>
      <c r="AI57" s="39">
        <v>1.3609999999999998</v>
      </c>
      <c r="AJ57" s="39">
        <v>1.6729999999999996</v>
      </c>
      <c r="AK57" s="39">
        <v>1.6760000000000002</v>
      </c>
      <c r="AL57" s="39">
        <v>2.1879999999999997</v>
      </c>
      <c r="AM57" s="39">
        <v>2.1150000000000002</v>
      </c>
      <c r="AN57" s="39">
        <v>1.9529999999999994</v>
      </c>
      <c r="AO57" s="39">
        <v>0.93699999999999917</v>
      </c>
      <c r="AP57" s="39">
        <v>1.1579999999999999</v>
      </c>
      <c r="AQ57" s="39">
        <v>1.1860000000000006</v>
      </c>
      <c r="AR57" s="39">
        <v>1.9020000000000008</v>
      </c>
      <c r="AS57" s="39">
        <v>1.3670000000000007</v>
      </c>
      <c r="AT57" s="39">
        <v>2.2419999999999995</v>
      </c>
      <c r="AU57" s="39">
        <v>3.125</v>
      </c>
      <c r="AV57" s="39">
        <v>3.1580000000000008</v>
      </c>
      <c r="AW57" s="39">
        <v>2.5350000000000001</v>
      </c>
      <c r="AX57" s="39">
        <v>1.5549999999999999</v>
      </c>
      <c r="AY57" s="39">
        <v>1.6890000000000005</v>
      </c>
      <c r="AZ57" s="39">
        <v>1.7439999999999998</v>
      </c>
      <c r="BA57" s="39">
        <v>2.78</v>
      </c>
      <c r="BB57" s="39">
        <v>1.4840000000000002</v>
      </c>
      <c r="BC57" s="39">
        <v>1.734</v>
      </c>
      <c r="BD57" s="39">
        <v>1.8360000000000005</v>
      </c>
      <c r="BE57" s="39">
        <v>2.0520000000000005</v>
      </c>
      <c r="BF57" s="39">
        <v>1.9860000000000007</v>
      </c>
      <c r="BG57" s="39">
        <v>2.2770000000000001</v>
      </c>
      <c r="BH57" s="39">
        <v>1.8619999999999999</v>
      </c>
      <c r="BI57" s="39">
        <v>1.463000000000001</v>
      </c>
      <c r="BJ57" s="39">
        <v>3.418000000000001</v>
      </c>
      <c r="BK57" s="39">
        <v>2.7429999999999986</v>
      </c>
      <c r="BL57" s="39">
        <v>3.2329999999999988</v>
      </c>
      <c r="BM57" s="39">
        <v>10.269</v>
      </c>
      <c r="BN57" s="39">
        <v>12.628999999999998</v>
      </c>
    </row>
    <row r="58" spans="1:66" s="39" customFormat="1" x14ac:dyDescent="0.35">
      <c r="A58" s="34"/>
      <c r="B58" s="41" t="s">
        <v>400</v>
      </c>
    </row>
    <row r="59" spans="1:66" s="39" customFormat="1" ht="13.15" x14ac:dyDescent="0.4">
      <c r="A59" s="34"/>
      <c r="B59" s="40" t="s">
        <v>442</v>
      </c>
      <c r="C59" s="39">
        <v>15.5511</v>
      </c>
      <c r="D59" s="39">
        <v>16.795999999999999</v>
      </c>
      <c r="E59" s="39">
        <v>18.877700000000001</v>
      </c>
      <c r="F59" s="39">
        <v>21.251899999999999</v>
      </c>
      <c r="G59" s="39">
        <v>24.447600000000001</v>
      </c>
      <c r="H59" s="39">
        <v>27.735300000000002</v>
      </c>
      <c r="I59" s="39">
        <v>30.307500000000001</v>
      </c>
      <c r="J59" s="39">
        <v>32.708099999999995</v>
      </c>
      <c r="K59" s="39">
        <v>35.277200000000001</v>
      </c>
      <c r="L59" s="39">
        <v>39.513499999999993</v>
      </c>
      <c r="M59" s="39">
        <v>45.594000000000008</v>
      </c>
      <c r="N59" s="39">
        <v>50.264399999999995</v>
      </c>
      <c r="O59" s="39">
        <v>55.160899999999998</v>
      </c>
      <c r="P59" s="39">
        <v>62.073300000000003</v>
      </c>
      <c r="Q59" s="39">
        <v>70.514799999999994</v>
      </c>
      <c r="R59" s="39">
        <v>83.435999999999993</v>
      </c>
      <c r="S59" s="39">
        <v>98.132400000000004</v>
      </c>
      <c r="T59" s="39">
        <v>118.20259999999999</v>
      </c>
      <c r="U59" s="39">
        <v>132.09059999999999</v>
      </c>
      <c r="V59" s="39">
        <v>151.29799999999997</v>
      </c>
      <c r="W59" s="39">
        <v>179.154</v>
      </c>
      <c r="X59" s="39">
        <v>207.70600000000002</v>
      </c>
      <c r="Y59" s="39">
        <v>237.39699999999999</v>
      </c>
      <c r="Z59" s="39">
        <v>277.762</v>
      </c>
      <c r="AA59" s="39">
        <v>313.57</v>
      </c>
      <c r="AB59" s="39">
        <v>346.00299999999999</v>
      </c>
      <c r="AC59" s="39">
        <v>373.83799999999997</v>
      </c>
      <c r="AD59" s="39">
        <v>396.74100000000004</v>
      </c>
      <c r="AE59" s="39">
        <v>422.03699999999998</v>
      </c>
      <c r="AF59" s="39">
        <v>444.83600000000007</v>
      </c>
      <c r="AG59" s="39">
        <v>475.53500000000003</v>
      </c>
      <c r="AH59" s="39">
        <v>502.52499999999998</v>
      </c>
      <c r="AI59" s="39">
        <v>528.48</v>
      </c>
      <c r="AJ59" s="39">
        <v>542.76</v>
      </c>
      <c r="AK59" s="39">
        <v>557.87599999999998</v>
      </c>
      <c r="AL59" s="39">
        <v>580.52200000000005</v>
      </c>
      <c r="AM59" s="39">
        <v>605.48500000000001</v>
      </c>
      <c r="AN59" s="39">
        <v>638.34399999999994</v>
      </c>
      <c r="AO59" s="39">
        <v>657.73500000000001</v>
      </c>
      <c r="AP59" s="39">
        <v>683.32799999999997</v>
      </c>
      <c r="AQ59" s="39">
        <v>714.89</v>
      </c>
      <c r="AR59" s="39">
        <v>744.22799999999995</v>
      </c>
      <c r="AS59" s="39">
        <v>774.31600000000003</v>
      </c>
      <c r="AT59" s="39">
        <v>788.11899999999991</v>
      </c>
      <c r="AU59" s="39">
        <v>803.18499999999995</v>
      </c>
      <c r="AV59" s="39">
        <v>841.68799999999987</v>
      </c>
      <c r="AW59" s="39">
        <v>881.86700000000008</v>
      </c>
      <c r="AX59" s="39">
        <v>932.06</v>
      </c>
      <c r="AY59" s="39">
        <v>969.3069999999999</v>
      </c>
      <c r="AZ59" s="39">
        <v>996.83900000000006</v>
      </c>
      <c r="BA59" s="39">
        <v>967.76699999999994</v>
      </c>
      <c r="BB59" s="39">
        <v>997.54700000000014</v>
      </c>
      <c r="BC59" s="39">
        <v>1052.566</v>
      </c>
      <c r="BD59" s="39">
        <v>1088.816</v>
      </c>
      <c r="BE59" s="39">
        <v>1125.153</v>
      </c>
      <c r="BF59" s="39">
        <v>1146.0169999999998</v>
      </c>
      <c r="BG59" s="39">
        <v>1168.9589999999998</v>
      </c>
      <c r="BH59" s="39">
        <v>1185.1739999999998</v>
      </c>
      <c r="BI59" s="39">
        <v>1230.059</v>
      </c>
      <c r="BJ59" s="39">
        <v>1260.9560000000001</v>
      </c>
      <c r="BK59" s="39">
        <v>1274.57</v>
      </c>
      <c r="BL59" s="39">
        <v>1213.6785</v>
      </c>
      <c r="BM59" s="39">
        <v>1315.6009999999997</v>
      </c>
      <c r="BN59" s="39">
        <v>1412.1248000000001</v>
      </c>
    </row>
    <row r="60" spans="1:66" s="39" customFormat="1" x14ac:dyDescent="0.35">
      <c r="A60" s="34"/>
      <c r="B60" s="41" t="s">
        <v>443</v>
      </c>
      <c r="C60" s="39">
        <v>0.60399999999999998</v>
      </c>
      <c r="D60" s="39">
        <v>0.64600000000000002</v>
      </c>
      <c r="E60" s="39">
        <v>0.71599999999999997</v>
      </c>
      <c r="F60" s="39">
        <v>0.82299999999999995</v>
      </c>
      <c r="G60" s="39">
        <v>0.96799999999999997</v>
      </c>
      <c r="H60" s="39">
        <v>1.089</v>
      </c>
      <c r="I60" s="39">
        <v>1.234</v>
      </c>
      <c r="J60" s="39">
        <v>1.3240000000000001</v>
      </c>
      <c r="K60" s="39">
        <v>1.395</v>
      </c>
      <c r="L60" s="39">
        <v>1.458</v>
      </c>
      <c r="M60" s="39">
        <v>1.6259999999999999</v>
      </c>
      <c r="N60" s="39">
        <v>1.786</v>
      </c>
      <c r="O60" s="39">
        <v>1.9950000000000001</v>
      </c>
      <c r="P60" s="39">
        <v>2.2480000000000002</v>
      </c>
      <c r="Q60" s="39">
        <v>2.5110000000000001</v>
      </c>
      <c r="R60" s="39">
        <v>2.95</v>
      </c>
      <c r="S60" s="39">
        <v>3.5840000000000001</v>
      </c>
      <c r="T60" s="39">
        <v>4.3170000000000002</v>
      </c>
      <c r="U60" s="39">
        <v>4.8470000000000004</v>
      </c>
      <c r="V60" s="39">
        <v>5.8259999999999996</v>
      </c>
      <c r="W60" s="39">
        <v>6.4260000000000002</v>
      </c>
      <c r="X60" s="39">
        <v>7.44</v>
      </c>
      <c r="Y60" s="39">
        <v>8.58</v>
      </c>
      <c r="Z60" s="39">
        <v>10.07</v>
      </c>
      <c r="AA60" s="39">
        <v>10.906000000000001</v>
      </c>
      <c r="AB60" s="39">
        <v>11.913</v>
      </c>
      <c r="AC60" s="39">
        <v>12.85</v>
      </c>
      <c r="AD60" s="39">
        <v>13.992000000000001</v>
      </c>
      <c r="AE60" s="39">
        <v>14.358000000000001</v>
      </c>
      <c r="AF60" s="39">
        <v>15.013</v>
      </c>
      <c r="AG60" s="39">
        <v>15.153</v>
      </c>
      <c r="AH60" s="39">
        <v>15.903</v>
      </c>
      <c r="AI60" s="39">
        <v>16.824999999999999</v>
      </c>
      <c r="AJ60" s="39">
        <v>18.061</v>
      </c>
      <c r="AK60" s="39">
        <v>19.192</v>
      </c>
      <c r="AL60" s="39">
        <v>19.934999999999999</v>
      </c>
      <c r="AM60" s="39">
        <v>20.739000000000001</v>
      </c>
      <c r="AN60" s="39">
        <v>22.434000000000001</v>
      </c>
      <c r="AO60" s="39">
        <v>23.274000000000001</v>
      </c>
      <c r="AP60" s="39">
        <v>23.923999999999999</v>
      </c>
      <c r="AQ60" s="39">
        <v>24.783999999999999</v>
      </c>
      <c r="AR60" s="39">
        <v>25.873999999999999</v>
      </c>
      <c r="AS60" s="39">
        <v>26.61</v>
      </c>
      <c r="AT60" s="39">
        <v>27.802</v>
      </c>
      <c r="AU60" s="39">
        <v>29.265000000000001</v>
      </c>
      <c r="AV60" s="39">
        <v>30.001999999999999</v>
      </c>
      <c r="AW60" s="39">
        <v>31.064</v>
      </c>
      <c r="AX60" s="39">
        <v>31.782</v>
      </c>
      <c r="AY60" s="39">
        <v>33.51</v>
      </c>
      <c r="AZ60" s="39">
        <v>34.875</v>
      </c>
      <c r="BA60" s="39">
        <v>36.722999999999999</v>
      </c>
      <c r="BB60" s="39">
        <v>38.027999999999999</v>
      </c>
      <c r="BC60" s="39">
        <v>39.56</v>
      </c>
      <c r="BD60" s="39">
        <v>40.98</v>
      </c>
      <c r="BE60" s="39">
        <v>41.947000000000003</v>
      </c>
      <c r="BF60" s="39">
        <v>42.463999999999999</v>
      </c>
      <c r="BG60" s="39">
        <v>42.655000000000001</v>
      </c>
      <c r="BH60" s="39">
        <v>42.93</v>
      </c>
      <c r="BI60" s="39">
        <v>43.040999999999997</v>
      </c>
      <c r="BJ60" s="39">
        <v>43.658999999999999</v>
      </c>
      <c r="BK60" s="39">
        <v>43.965000000000003</v>
      </c>
      <c r="BL60" s="39">
        <v>44.457999999999998</v>
      </c>
      <c r="BM60" s="39">
        <v>44.71</v>
      </c>
      <c r="BN60" s="39">
        <v>46.569000000000003</v>
      </c>
    </row>
    <row r="61" spans="1:66" s="39" customFormat="1" x14ac:dyDescent="0.35">
      <c r="A61" s="34"/>
      <c r="B61" s="41" t="s">
        <v>444</v>
      </c>
      <c r="C61" s="39">
        <v>0.16639999999999999</v>
      </c>
      <c r="D61" s="39">
        <v>0.17680000000000001</v>
      </c>
      <c r="E61" s="39">
        <v>0.1961</v>
      </c>
      <c r="F61" s="39">
        <v>0.22359999999999999</v>
      </c>
      <c r="G61" s="39">
        <v>0.25580000000000003</v>
      </c>
      <c r="H61" s="39">
        <v>0.28270000000000001</v>
      </c>
      <c r="I61" s="39">
        <v>0.3049</v>
      </c>
      <c r="J61" s="39">
        <v>0.32930000000000004</v>
      </c>
      <c r="K61" s="39">
        <v>0.35869999999999996</v>
      </c>
      <c r="L61" s="39">
        <v>0.4093</v>
      </c>
      <c r="M61" s="39">
        <v>0.46239999999999998</v>
      </c>
      <c r="N61" s="39">
        <v>0.51779999999999993</v>
      </c>
      <c r="O61" s="39">
        <v>0.59239999999999993</v>
      </c>
      <c r="P61" s="39">
        <v>0.66470000000000007</v>
      </c>
      <c r="Q61" s="39">
        <v>0.74890000000000001</v>
      </c>
      <c r="R61" s="39">
        <v>0.89779999999999993</v>
      </c>
      <c r="S61" s="39">
        <v>1.0985</v>
      </c>
      <c r="T61" s="39">
        <v>1.2939000000000001</v>
      </c>
      <c r="U61" s="39">
        <v>1.4735</v>
      </c>
      <c r="V61" s="39">
        <v>1.72</v>
      </c>
      <c r="W61" s="39">
        <v>2.0310000000000001</v>
      </c>
      <c r="X61" s="39">
        <v>2.3109999999999999</v>
      </c>
      <c r="Y61" s="39">
        <v>2.9359999999999999</v>
      </c>
      <c r="Z61" s="39">
        <v>3.641</v>
      </c>
      <c r="AA61" s="39">
        <v>4.226</v>
      </c>
      <c r="AB61" s="39">
        <v>4.7690000000000001</v>
      </c>
      <c r="AC61" s="39">
        <v>5.0490000000000004</v>
      </c>
      <c r="AD61" s="39">
        <v>5.3680000000000003</v>
      </c>
      <c r="AE61" s="39">
        <v>5.6829999999999998</v>
      </c>
      <c r="AF61" s="39">
        <v>6.0410000000000004</v>
      </c>
      <c r="AG61" s="39">
        <v>6.4640000000000004</v>
      </c>
      <c r="AH61" s="39">
        <v>6.9770000000000003</v>
      </c>
      <c r="AI61" s="39">
        <v>7.04</v>
      </c>
      <c r="AJ61" s="39">
        <v>7.0419999999999998</v>
      </c>
      <c r="AK61" s="39">
        <v>7.3419999999999996</v>
      </c>
      <c r="AL61" s="39">
        <v>7.3860000000000001</v>
      </c>
      <c r="AM61" s="39">
        <v>7.8719999999999999</v>
      </c>
      <c r="AN61" s="39">
        <v>8.01</v>
      </c>
      <c r="AO61" s="39">
        <v>7.9109999999999996</v>
      </c>
      <c r="AP61" s="39">
        <v>8.3420000000000005</v>
      </c>
      <c r="AQ61" s="39">
        <v>8.6389999999999993</v>
      </c>
      <c r="AR61" s="39">
        <v>9.0579999999999998</v>
      </c>
      <c r="AS61" s="39">
        <v>9.59</v>
      </c>
      <c r="AT61" s="39">
        <v>9.9350000000000005</v>
      </c>
      <c r="AU61" s="39">
        <v>10.074</v>
      </c>
      <c r="AV61" s="39">
        <v>10.29</v>
      </c>
      <c r="AW61" s="39">
        <v>10.785</v>
      </c>
      <c r="AX61" s="39">
        <v>11.012</v>
      </c>
      <c r="AY61" s="39">
        <v>11.494999999999999</v>
      </c>
      <c r="AZ61" s="39">
        <v>12.132</v>
      </c>
      <c r="BA61" s="39">
        <v>13.128</v>
      </c>
      <c r="BB61" s="39">
        <v>13.563000000000001</v>
      </c>
      <c r="BC61" s="39">
        <v>14.173</v>
      </c>
      <c r="BD61" s="39">
        <v>13.698</v>
      </c>
      <c r="BE61" s="39">
        <v>14.281000000000001</v>
      </c>
      <c r="BF61" s="39">
        <v>14.108000000000001</v>
      </c>
      <c r="BG61" s="39">
        <v>14.545999999999999</v>
      </c>
      <c r="BH61" s="39">
        <v>14.603</v>
      </c>
      <c r="BI61" s="39">
        <v>14.999000000000001</v>
      </c>
      <c r="BJ61" s="39">
        <v>15.315</v>
      </c>
      <c r="BK61" s="39">
        <v>15.816000000000001</v>
      </c>
      <c r="BL61" s="39">
        <v>15.839</v>
      </c>
      <c r="BM61" s="39">
        <v>16.475999999999999</v>
      </c>
      <c r="BN61" s="39">
        <v>17.030999999999999</v>
      </c>
    </row>
    <row r="62" spans="1:66" s="39" customFormat="1" x14ac:dyDescent="0.35">
      <c r="A62" s="34"/>
      <c r="B62" s="41" t="s">
        <v>445</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0.25739999999999996</v>
      </c>
      <c r="AB62" s="39">
        <v>0.26800000000000002</v>
      </c>
      <c r="AC62" s="39">
        <v>0.27860000000000001</v>
      </c>
      <c r="AD62" s="39">
        <v>0.28920000000000001</v>
      </c>
      <c r="AE62" s="39">
        <v>0.29919999999999997</v>
      </c>
      <c r="AF62" s="39">
        <v>0.31039999999999995</v>
      </c>
      <c r="AG62" s="39">
        <v>0.32100000000000001</v>
      </c>
      <c r="AH62" s="39">
        <v>0.33160000000000001</v>
      </c>
      <c r="AI62" s="39">
        <v>0.3422</v>
      </c>
      <c r="AJ62" s="39">
        <v>0.3528</v>
      </c>
      <c r="AK62" s="39">
        <v>0.3634</v>
      </c>
      <c r="AL62" s="39">
        <v>0.374</v>
      </c>
      <c r="AM62" s="39">
        <v>0.3846</v>
      </c>
      <c r="AN62" s="39">
        <v>0.3952</v>
      </c>
      <c r="AO62" s="39">
        <v>0.40579999999999999</v>
      </c>
      <c r="AP62" s="39">
        <v>0.41639999999999999</v>
      </c>
      <c r="AQ62" s="39">
        <v>0.42699999999999999</v>
      </c>
      <c r="AR62" s="39">
        <v>0.45700000000000002</v>
      </c>
      <c r="AS62" s="39">
        <v>2.9780000000000002</v>
      </c>
      <c r="AT62" s="39">
        <v>2.6150000000000002</v>
      </c>
      <c r="AU62" s="39">
        <v>3.0350000000000001</v>
      </c>
      <c r="AV62" s="39">
        <v>3.3149999999999999</v>
      </c>
      <c r="AW62" s="39">
        <v>4.0430000000000001</v>
      </c>
      <c r="AX62" s="39">
        <v>6.0389999999999997</v>
      </c>
      <c r="AY62" s="39">
        <v>9.5229999999999997</v>
      </c>
      <c r="AZ62" s="39">
        <v>12.356</v>
      </c>
      <c r="BA62" s="39">
        <v>18.599</v>
      </c>
      <c r="BB62" s="39">
        <v>17.416</v>
      </c>
      <c r="BC62" s="39">
        <v>14.93</v>
      </c>
      <c r="BD62" s="39">
        <v>14.593</v>
      </c>
      <c r="BE62" s="39">
        <v>13.68</v>
      </c>
      <c r="BF62" s="39">
        <v>21.27</v>
      </c>
      <c r="BG62" s="39">
        <v>26.658999999999999</v>
      </c>
      <c r="BH62" s="39">
        <v>25.878</v>
      </c>
      <c r="BI62" s="39">
        <v>28.984999999999999</v>
      </c>
      <c r="BJ62" s="39">
        <v>36.493000000000002</v>
      </c>
      <c r="BK62" s="39">
        <v>35.936</v>
      </c>
      <c r="BL62" s="39">
        <v>26.056000000000001</v>
      </c>
      <c r="BM62" s="39">
        <v>22.07</v>
      </c>
      <c r="BN62" s="39">
        <v>21.978999999999999</v>
      </c>
    </row>
    <row r="63" spans="1:66" s="39" customFormat="1" x14ac:dyDescent="0.35">
      <c r="A63" s="34"/>
      <c r="B63" s="41" t="s">
        <v>446</v>
      </c>
      <c r="C63" s="39">
        <v>14.780700000000001</v>
      </c>
      <c r="D63" s="39">
        <v>15.973199999999999</v>
      </c>
      <c r="E63" s="39">
        <v>17.965599999999998</v>
      </c>
      <c r="F63" s="39">
        <v>20.205299999999998</v>
      </c>
      <c r="G63" s="39">
        <v>23.223800000000001</v>
      </c>
      <c r="H63" s="39">
        <v>26.363600000000005</v>
      </c>
      <c r="I63" s="39">
        <v>28.768599999999996</v>
      </c>
      <c r="J63" s="39">
        <v>31.054799999999993</v>
      </c>
      <c r="K63" s="39">
        <v>33.523499999999999</v>
      </c>
      <c r="L63" s="39">
        <v>37.646199999999993</v>
      </c>
      <c r="M63" s="39">
        <v>43.505600000000008</v>
      </c>
      <c r="N63" s="39">
        <v>47.960599999999992</v>
      </c>
      <c r="O63" s="39">
        <v>52.573500000000003</v>
      </c>
      <c r="P63" s="39">
        <v>59.160600000000002</v>
      </c>
      <c r="Q63" s="39">
        <v>67.254899999999992</v>
      </c>
      <c r="R63" s="39">
        <v>79.588199999999986</v>
      </c>
      <c r="S63" s="39">
        <v>93.4499</v>
      </c>
      <c r="T63" s="39">
        <v>112.59169999999999</v>
      </c>
      <c r="U63" s="39">
        <v>125.7701</v>
      </c>
      <c r="V63" s="39">
        <v>143.75199999999998</v>
      </c>
      <c r="W63" s="39">
        <v>170.697</v>
      </c>
      <c r="X63" s="39">
        <v>197.95500000000001</v>
      </c>
      <c r="Y63" s="39">
        <v>225.88099999999997</v>
      </c>
      <c r="Z63" s="39">
        <v>264.05099999999999</v>
      </c>
      <c r="AA63" s="39">
        <v>298.18059999999997</v>
      </c>
      <c r="AB63" s="39">
        <v>329.053</v>
      </c>
      <c r="AC63" s="39">
        <v>355.66039999999998</v>
      </c>
      <c r="AD63" s="39">
        <v>377.09180000000003</v>
      </c>
      <c r="AE63" s="39">
        <v>401.6968</v>
      </c>
      <c r="AF63" s="39">
        <v>423.47160000000008</v>
      </c>
      <c r="AG63" s="39">
        <v>453.59699999999992</v>
      </c>
      <c r="AH63" s="39">
        <v>479.3134</v>
      </c>
      <c r="AI63" s="39">
        <v>504.2727999999999</v>
      </c>
      <c r="AJ63" s="39">
        <v>517.30419999999992</v>
      </c>
      <c r="AK63" s="39">
        <v>530.97860000000003</v>
      </c>
      <c r="AL63" s="39">
        <v>552.82700000000011</v>
      </c>
      <c r="AM63" s="39">
        <v>576.48940000000005</v>
      </c>
      <c r="AN63" s="39">
        <v>607.50479999999993</v>
      </c>
      <c r="AO63" s="39">
        <v>626.14420000000018</v>
      </c>
      <c r="AP63" s="39">
        <v>650.64560000000006</v>
      </c>
      <c r="AQ63" s="39">
        <v>681.04</v>
      </c>
      <c r="AR63" s="39">
        <v>708.83899999999994</v>
      </c>
      <c r="AS63" s="39">
        <v>735.13800000000003</v>
      </c>
      <c r="AT63" s="39">
        <v>747.76699999999994</v>
      </c>
      <c r="AU63" s="39">
        <v>760.81100000000004</v>
      </c>
      <c r="AV63" s="39">
        <v>798.0809999999999</v>
      </c>
      <c r="AW63" s="39">
        <v>835.97500000000002</v>
      </c>
      <c r="AX63" s="39">
        <v>883.22699999999986</v>
      </c>
      <c r="AY63" s="39">
        <v>914.77899999999988</v>
      </c>
      <c r="AZ63" s="39">
        <v>937.47600000000011</v>
      </c>
      <c r="BA63" s="39">
        <v>899.31699999999989</v>
      </c>
      <c r="BB63" s="39">
        <v>928.54</v>
      </c>
      <c r="BC63" s="39">
        <v>983.90300000000013</v>
      </c>
      <c r="BD63" s="39">
        <v>1019.545</v>
      </c>
      <c r="BE63" s="39">
        <v>1055.2449999999999</v>
      </c>
      <c r="BF63" s="39">
        <v>1068.175</v>
      </c>
      <c r="BG63" s="39">
        <v>1085.0989999999997</v>
      </c>
      <c r="BH63" s="39">
        <v>1101.7629999999997</v>
      </c>
      <c r="BI63" s="39">
        <v>1143.0340000000001</v>
      </c>
      <c r="BJ63" s="39">
        <v>1165.489</v>
      </c>
      <c r="BK63" s="39">
        <v>1178.8530000000001</v>
      </c>
      <c r="BL63" s="39">
        <v>1127.3254999999999</v>
      </c>
      <c r="BM63" s="39">
        <v>1232.3449999999996</v>
      </c>
      <c r="BN63" s="39">
        <v>1326.5458000000001</v>
      </c>
    </row>
    <row r="64" spans="1:66" s="39" customFormat="1" x14ac:dyDescent="0.35">
      <c r="A64" s="34"/>
      <c r="B64" s="41" t="s">
        <v>400</v>
      </c>
    </row>
    <row r="65" spans="1:66" s="39" customFormat="1" x14ac:dyDescent="0.35">
      <c r="A65" s="34"/>
      <c r="B65" s="41" t="s">
        <v>447</v>
      </c>
    </row>
    <row r="66" spans="1:66" s="39" customFormat="1" x14ac:dyDescent="0.35">
      <c r="A66" s="34"/>
      <c r="B66" s="41" t="s">
        <v>448</v>
      </c>
      <c r="C66" s="39">
        <v>2.831</v>
      </c>
      <c r="D66" s="39">
        <v>3.0009999999999999</v>
      </c>
      <c r="E66" s="39">
        <v>3.363</v>
      </c>
      <c r="F66" s="39">
        <v>3.3340000000000001</v>
      </c>
      <c r="G66" s="39">
        <v>3.93</v>
      </c>
      <c r="H66" s="39">
        <v>4.9649999999999999</v>
      </c>
      <c r="I66" s="39">
        <v>5.335</v>
      </c>
      <c r="J66" s="39">
        <v>5.6769999999999996</v>
      </c>
      <c r="K66" s="39">
        <v>5.492</v>
      </c>
      <c r="L66" s="39">
        <v>5.2530000000000001</v>
      </c>
      <c r="M66" s="39">
        <v>6.8289999999999997</v>
      </c>
      <c r="N66" s="39">
        <v>7.5229999999999997</v>
      </c>
      <c r="O66" s="39">
        <v>7.5970000000000004</v>
      </c>
      <c r="P66" s="39">
        <v>9.2970000000000006</v>
      </c>
      <c r="Q66" s="39">
        <v>9.5370000000000008</v>
      </c>
      <c r="R66" s="39">
        <v>11.429</v>
      </c>
      <c r="S66" s="39">
        <v>7.1219999999999999</v>
      </c>
      <c r="T66" s="39">
        <v>13.153</v>
      </c>
      <c r="U66" s="39">
        <v>12.162000000000001</v>
      </c>
      <c r="V66" s="39">
        <v>10.444000000000001</v>
      </c>
      <c r="W66" s="39">
        <v>18.702000000000002</v>
      </c>
      <c r="X66" s="39">
        <v>21.001999999999999</v>
      </c>
      <c r="Y66" s="39">
        <v>14.509</v>
      </c>
      <c r="Z66" s="39">
        <v>16.28</v>
      </c>
      <c r="AA66" s="39">
        <v>16.55</v>
      </c>
      <c r="AB66" s="39">
        <v>17.809999999999999</v>
      </c>
      <c r="AC66" s="39">
        <v>16.847000000000001</v>
      </c>
      <c r="AD66" s="39">
        <v>15.627000000000001</v>
      </c>
      <c r="AE66" s="39">
        <v>24.763000000000002</v>
      </c>
      <c r="AF66" s="39">
        <v>26.033000000000001</v>
      </c>
      <c r="AG66" s="39">
        <v>35.671999999999997</v>
      </c>
      <c r="AH66" s="39">
        <v>36.121000000000002</v>
      </c>
      <c r="AI66" s="39">
        <v>28.382000000000001</v>
      </c>
      <c r="AJ66" s="39">
        <v>12.301</v>
      </c>
      <c r="AK66" s="39">
        <v>-5.117</v>
      </c>
      <c r="AL66" s="39">
        <v>1.5149999999999999</v>
      </c>
      <c r="AM66" s="39">
        <v>5.319</v>
      </c>
      <c r="AN66" s="39">
        <v>12.422000000000001</v>
      </c>
      <c r="AO66" s="39">
        <v>13.874000000000001</v>
      </c>
      <c r="AP66" s="39">
        <v>28.82</v>
      </c>
      <c r="AQ66" s="39">
        <v>43.482999999999997</v>
      </c>
      <c r="AR66" s="39">
        <v>46.304000000000002</v>
      </c>
      <c r="AS66" s="39">
        <v>47.585999999999999</v>
      </c>
      <c r="AT66" s="39">
        <v>20.170999999999999</v>
      </c>
      <c r="AU66" s="39">
        <v>6.2869999999999999</v>
      </c>
      <c r="AV66" s="39">
        <v>14.728999999999999</v>
      </c>
      <c r="AW66" s="39">
        <v>22.446999999999999</v>
      </c>
      <c r="AX66" s="39">
        <v>41.607999999999997</v>
      </c>
      <c r="AY66" s="39">
        <v>41.171999999999997</v>
      </c>
      <c r="AZ66" s="39">
        <v>35.014000000000003</v>
      </c>
      <c r="BA66" s="39">
        <v>-35.265999999999998</v>
      </c>
      <c r="BB66" s="39">
        <v>-33.475999999999999</v>
      </c>
      <c r="BC66" s="39">
        <v>-5.2910000000000004</v>
      </c>
      <c r="BD66" s="39">
        <v>3.427</v>
      </c>
      <c r="BE66" s="39">
        <v>18.123000000000001</v>
      </c>
      <c r="BF66" s="39">
        <v>15.467000000000001</v>
      </c>
      <c r="BG66" s="39">
        <v>15.19</v>
      </c>
      <c r="BH66" s="39">
        <v>14.561999999999999</v>
      </c>
      <c r="BI66" s="39">
        <v>39.787999999999997</v>
      </c>
      <c r="BJ66" s="39">
        <v>42.491999999999997</v>
      </c>
      <c r="BK66" s="39">
        <v>28.61</v>
      </c>
      <c r="BL66" s="39">
        <v>-97.221199999999996</v>
      </c>
      <c r="BM66" s="39">
        <v>-54.2973</v>
      </c>
      <c r="BN66" s="39">
        <v>-9.0509000000000004</v>
      </c>
    </row>
    <row r="67" spans="1:66" s="39" customFormat="1" x14ac:dyDescent="0.35">
      <c r="A67" s="34"/>
      <c r="B67" s="41" t="s">
        <v>449</v>
      </c>
      <c r="C67" s="39">
        <v>0.61790000000000056</v>
      </c>
      <c r="D67" s="39">
        <v>0.55099999999999838</v>
      </c>
      <c r="E67" s="39">
        <v>0.58170000000000144</v>
      </c>
      <c r="F67" s="39">
        <v>9.6899999999997988E-2</v>
      </c>
      <c r="G67" s="39">
        <v>0.24660000000000082</v>
      </c>
      <c r="H67" s="39">
        <v>0.5873000000000026</v>
      </c>
      <c r="I67" s="39">
        <v>0.42749999999999488</v>
      </c>
      <c r="J67" s="39">
        <v>0.17809999999999349</v>
      </c>
      <c r="K67" s="39">
        <v>-0.48779999999999291</v>
      </c>
      <c r="L67" s="39">
        <v>-1.4054999999999964</v>
      </c>
      <c r="M67" s="39">
        <v>-0.18199999999998795</v>
      </c>
      <c r="N67" s="39">
        <v>-4.3600000000004968E-2</v>
      </c>
      <c r="O67" s="39">
        <v>-0.42210000000000036</v>
      </c>
      <c r="P67" s="39">
        <v>0.3423000000000016</v>
      </c>
      <c r="Q67" s="39">
        <v>-0.12220000000000653</v>
      </c>
      <c r="R67" s="39">
        <v>0.19699999999998852</v>
      </c>
      <c r="S67" s="39">
        <v>-6.8876000000000062</v>
      </c>
      <c r="T67" s="39">
        <v>-4.4424000000000063</v>
      </c>
      <c r="U67" s="39">
        <v>-3.4944000000000131</v>
      </c>
      <c r="V67" s="39">
        <v>-6.26400000000001</v>
      </c>
      <c r="W67" s="39">
        <v>-1.9190000000000111</v>
      </c>
      <c r="X67" s="39">
        <v>-1.9359999999999786</v>
      </c>
      <c r="Y67" s="39">
        <v>-12.277999999999992</v>
      </c>
      <c r="Z67" s="39">
        <v>-16.624000000000024</v>
      </c>
      <c r="AA67" s="39">
        <v>-16.527999999999963</v>
      </c>
      <c r="AB67" s="39">
        <v>-19.344999999999999</v>
      </c>
      <c r="AC67" s="39">
        <v>-22.522000000000162</v>
      </c>
      <c r="AD67" s="39">
        <v>-26.045999999999935</v>
      </c>
      <c r="AE67" s="39">
        <v>-17.242999999999995</v>
      </c>
      <c r="AF67" s="39">
        <v>-23.726999999999975</v>
      </c>
      <c r="AG67" s="39">
        <v>-17.770000000000095</v>
      </c>
      <c r="AH67" s="39">
        <v>-25.641000000000076</v>
      </c>
      <c r="AI67" s="39">
        <v>-31.255000000000109</v>
      </c>
      <c r="AJ67" s="39">
        <v>-52.038000000000011</v>
      </c>
      <c r="AK67" s="39">
        <v>-72.625</v>
      </c>
      <c r="AL67" s="39">
        <v>-63.983999999999924</v>
      </c>
      <c r="AM67" s="39">
        <v>-62.23599999999999</v>
      </c>
      <c r="AN67" s="39">
        <v>-48.912000000000035</v>
      </c>
      <c r="AO67" s="39">
        <v>-47.223999999999819</v>
      </c>
      <c r="AP67" s="39">
        <v>-32.156000000000063</v>
      </c>
      <c r="AQ67" s="39">
        <v>-22.456999999999994</v>
      </c>
      <c r="AR67" s="39">
        <v>-19.495000000000118</v>
      </c>
      <c r="AS67" s="39">
        <v>-21.215</v>
      </c>
      <c r="AT67" s="39">
        <v>-50.179000000000087</v>
      </c>
      <c r="AU67" s="39">
        <v>-65.479000000000042</v>
      </c>
      <c r="AV67" s="39">
        <v>-61.184000000000083</v>
      </c>
      <c r="AW67" s="39">
        <v>-59.255999999999858</v>
      </c>
      <c r="AX67" s="39">
        <v>-45.163000000000011</v>
      </c>
      <c r="AY67" s="39">
        <v>-51.179000000000087</v>
      </c>
      <c r="AZ67" s="39">
        <v>-65.025999999999954</v>
      </c>
      <c r="BA67" s="39">
        <v>-138.93400000000008</v>
      </c>
      <c r="BB67" s="39">
        <v>-137.40899999999976</v>
      </c>
      <c r="BC67" s="39">
        <v>-106.10400000000004</v>
      </c>
      <c r="BD67" s="39">
        <v>-104.04299999999989</v>
      </c>
      <c r="BE67" s="39">
        <v>-86.468000000000004</v>
      </c>
      <c r="BF67" s="39">
        <v>-83.941000000000003</v>
      </c>
      <c r="BG67" s="39">
        <v>-79.697000000000116</v>
      </c>
      <c r="BH67" s="39">
        <v>-81.260999999999967</v>
      </c>
      <c r="BI67" s="39">
        <v>-67.961999999999989</v>
      </c>
      <c r="BJ67" s="39">
        <v>-54.0949999999998</v>
      </c>
      <c r="BK67" s="39">
        <v>-74.704999999999927</v>
      </c>
      <c r="BL67" s="39">
        <v>-208.23620000000005</v>
      </c>
      <c r="BM67" s="39">
        <v>-162.07880000000023</v>
      </c>
      <c r="BN67" s="39">
        <v>-126.79589999999985</v>
      </c>
    </row>
    <row r="68" spans="1:66" s="39" customFormat="1" x14ac:dyDescent="0.35">
      <c r="A68" s="34"/>
      <c r="B68" s="41"/>
    </row>
    <row r="69" spans="1:66" s="39" customFormat="1" x14ac:dyDescent="0.35">
      <c r="A69" s="34"/>
      <c r="B69" s="41" t="s">
        <v>450</v>
      </c>
    </row>
    <row r="70" spans="1:66" s="39" customFormat="1" x14ac:dyDescent="0.35">
      <c r="A70" s="34"/>
      <c r="B70" s="41"/>
    </row>
    <row r="71" spans="1:66" s="39" customFormat="1" x14ac:dyDescent="0.35">
      <c r="A71" s="34"/>
      <c r="B71" s="41" t="s">
        <v>451</v>
      </c>
    </row>
    <row r="72" spans="1:66" s="39" customFormat="1" x14ac:dyDescent="0.35">
      <c r="A72" s="34"/>
      <c r="B72" s="41"/>
    </row>
    <row r="73" spans="1:66" s="39" customFormat="1" x14ac:dyDescent="0.35">
      <c r="A73" s="34"/>
      <c r="B73" s="41" t="s">
        <v>452</v>
      </c>
    </row>
    <row r="74" spans="1:66" s="39" customFormat="1" x14ac:dyDescent="0.35">
      <c r="A74" s="34"/>
      <c r="B74" s="41" t="s">
        <v>453</v>
      </c>
    </row>
    <row r="75" spans="1:66" s="39" customFormat="1" x14ac:dyDescent="0.35">
      <c r="A75" s="34"/>
      <c r="B75" s="41" t="s">
        <v>454</v>
      </c>
    </row>
    <row r="76" spans="1:66" s="39" customFormat="1" x14ac:dyDescent="0.35">
      <c r="A76" s="34"/>
      <c r="B76" s="41" t="s">
        <v>455</v>
      </c>
    </row>
    <row r="77" spans="1:66" s="39" customFormat="1" x14ac:dyDescent="0.35">
      <c r="A77" s="34"/>
      <c r="B77" s="41" t="s">
        <v>456</v>
      </c>
    </row>
    <row r="78" spans="1:66" s="39" customFormat="1" x14ac:dyDescent="0.35">
      <c r="A78" s="34"/>
      <c r="B78" s="41" t="s">
        <v>457</v>
      </c>
    </row>
    <row r="79" spans="1:66" s="39" customFormat="1" x14ac:dyDescent="0.35">
      <c r="A79" s="34"/>
      <c r="B79" s="41"/>
    </row>
    <row r="80" spans="1:66" s="39" customFormat="1" x14ac:dyDescent="0.35">
      <c r="A80" s="34"/>
      <c r="B80" s="41"/>
    </row>
    <row r="81" spans="1:2" s="39" customFormat="1" x14ac:dyDescent="0.35">
      <c r="A81" s="34"/>
      <c r="B81" s="41"/>
    </row>
    <row r="82" spans="1:2" s="39" customFormat="1" x14ac:dyDescent="0.35">
      <c r="A82" s="34"/>
      <c r="B82" s="41"/>
    </row>
    <row r="83" spans="1:2" s="39" customFormat="1" x14ac:dyDescent="0.35">
      <c r="A83" s="34"/>
      <c r="B83" s="41"/>
    </row>
    <row r="84" spans="1:2" s="39" customFormat="1" x14ac:dyDescent="0.35">
      <c r="A84" s="34"/>
      <c r="B84" s="41"/>
    </row>
    <row r="85" spans="1:2" s="39" customFormat="1" x14ac:dyDescent="0.35">
      <c r="A85" s="34"/>
      <c r="B85" s="41"/>
    </row>
    <row r="86" spans="1:2" s="39" customFormat="1" x14ac:dyDescent="0.35">
      <c r="A86" s="34"/>
      <c r="B86" s="41"/>
    </row>
    <row r="87" spans="1:2" s="39" customFormat="1" x14ac:dyDescent="0.35">
      <c r="A87" s="34"/>
      <c r="B87" s="41"/>
    </row>
    <row r="88" spans="1:2" s="39" customFormat="1" x14ac:dyDescent="0.35">
      <c r="A88" s="34"/>
      <c r="B88" s="41"/>
    </row>
    <row r="89" spans="1:2" s="39" customFormat="1" x14ac:dyDescent="0.35">
      <c r="A89" s="34"/>
      <c r="B89" s="41"/>
    </row>
    <row r="90" spans="1:2" s="39" customFormat="1" x14ac:dyDescent="0.35">
      <c r="A90" s="34"/>
      <c r="B90" s="41"/>
    </row>
    <row r="91" spans="1:2" s="39" customFormat="1" x14ac:dyDescent="0.35">
      <c r="A91" s="34"/>
      <c r="B91" s="41"/>
    </row>
    <row r="92" spans="1:2" s="39" customFormat="1" x14ac:dyDescent="0.35">
      <c r="A92" s="34"/>
      <c r="B92" s="41"/>
    </row>
    <row r="93" spans="1:2" s="39" customFormat="1" x14ac:dyDescent="0.35">
      <c r="A93" s="34"/>
      <c r="B93" s="41"/>
    </row>
    <row r="94" spans="1:2" s="39" customFormat="1" x14ac:dyDescent="0.35">
      <c r="A94" s="34"/>
      <c r="B94" s="41"/>
    </row>
    <row r="95" spans="1:2" s="39" customFormat="1" x14ac:dyDescent="0.35">
      <c r="A95" s="34"/>
      <c r="B95" s="41"/>
    </row>
    <row r="96" spans="1:2" s="39" customFormat="1" x14ac:dyDescent="0.35">
      <c r="A96" s="34"/>
      <c r="B96" s="41"/>
    </row>
    <row r="97" spans="1:2" s="39" customFormat="1" x14ac:dyDescent="0.35">
      <c r="A97" s="34"/>
      <c r="B97" s="41"/>
    </row>
    <row r="98" spans="1:2" s="39" customFormat="1" x14ac:dyDescent="0.35">
      <c r="A98" s="34"/>
      <c r="B98" s="41"/>
    </row>
    <row r="99" spans="1:2" s="39" customFormat="1" x14ac:dyDescent="0.35">
      <c r="A99" s="34"/>
      <c r="B99" s="41"/>
    </row>
    <row r="100" spans="1:2" s="39" customFormat="1" x14ac:dyDescent="0.35">
      <c r="A100" s="34"/>
      <c r="B100" s="41"/>
    </row>
    <row r="101" spans="1:2" s="39" customFormat="1" x14ac:dyDescent="0.35">
      <c r="A101" s="34"/>
      <c r="B101" s="41"/>
    </row>
    <row r="102" spans="1:2" s="39" customFormat="1" x14ac:dyDescent="0.35">
      <c r="A102" s="34"/>
      <c r="B102" s="41"/>
    </row>
    <row r="103" spans="1:2" s="39" customFormat="1" x14ac:dyDescent="0.35">
      <c r="A103" s="34"/>
      <c r="B103" s="41"/>
    </row>
    <row r="104" spans="1:2" s="39" customFormat="1" x14ac:dyDescent="0.35">
      <c r="A104" s="34"/>
      <c r="B104" s="41"/>
    </row>
    <row r="105" spans="1:2" s="39" customFormat="1" x14ac:dyDescent="0.35">
      <c r="A105" s="34"/>
      <c r="B105" s="41"/>
    </row>
    <row r="106" spans="1:2" s="39" customFormat="1" x14ac:dyDescent="0.35">
      <c r="A106" s="34"/>
      <c r="B106" s="41"/>
    </row>
    <row r="107" spans="1:2" s="39" customFormat="1" x14ac:dyDescent="0.35">
      <c r="A107" s="34"/>
      <c r="B107" s="41"/>
    </row>
    <row r="108" spans="1:2" s="39" customFormat="1" x14ac:dyDescent="0.35">
      <c r="A108" s="34"/>
      <c r="B108" s="41"/>
    </row>
    <row r="109" spans="1:2" s="39" customFormat="1" x14ac:dyDescent="0.35">
      <c r="A109" s="34"/>
      <c r="B109" s="41"/>
    </row>
    <row r="110" spans="1:2" s="39" customFormat="1" x14ac:dyDescent="0.35">
      <c r="A110" s="34"/>
      <c r="B110" s="41"/>
    </row>
    <row r="111" spans="1:2" s="39" customFormat="1" x14ac:dyDescent="0.35">
      <c r="A111" s="34"/>
      <c r="B111" s="41"/>
    </row>
    <row r="112" spans="1:2" s="39" customFormat="1" x14ac:dyDescent="0.35">
      <c r="A112" s="34"/>
      <c r="B112" s="41"/>
    </row>
    <row r="113" spans="1:2" s="39" customFormat="1" x14ac:dyDescent="0.35">
      <c r="A113" s="34"/>
      <c r="B113" s="41"/>
    </row>
    <row r="114" spans="1:2" s="39" customFormat="1" x14ac:dyDescent="0.35">
      <c r="A114" s="34"/>
      <c r="B114" s="41"/>
    </row>
    <row r="115" spans="1:2" s="39" customFormat="1" x14ac:dyDescent="0.35">
      <c r="A115" s="34"/>
      <c r="B115" s="41"/>
    </row>
    <row r="116" spans="1:2" s="39" customFormat="1" x14ac:dyDescent="0.35">
      <c r="A116" s="34"/>
      <c r="B116" s="41"/>
    </row>
    <row r="117" spans="1:2" s="39" customFormat="1" x14ac:dyDescent="0.35">
      <c r="A117" s="34"/>
      <c r="B117" s="41"/>
    </row>
    <row r="118" spans="1:2" s="39" customFormat="1" x14ac:dyDescent="0.35">
      <c r="A118" s="34"/>
      <c r="B118" s="41"/>
    </row>
    <row r="119" spans="1:2" s="39" customFormat="1" x14ac:dyDescent="0.35">
      <c r="A119" s="34"/>
      <c r="B119" s="41"/>
    </row>
    <row r="120" spans="1:2" s="39" customFormat="1" x14ac:dyDescent="0.35">
      <c r="A120" s="34"/>
      <c r="B120" s="41"/>
    </row>
    <row r="121" spans="1:2" s="39" customFormat="1" x14ac:dyDescent="0.35">
      <c r="A121" s="34"/>
      <c r="B121" s="41"/>
    </row>
    <row r="122" spans="1:2" s="39" customFormat="1" x14ac:dyDescent="0.35">
      <c r="A122" s="34"/>
      <c r="B122" s="41"/>
    </row>
    <row r="123" spans="1:2" s="39" customFormat="1" x14ac:dyDescent="0.35">
      <c r="A123" s="34"/>
      <c r="B123" s="41"/>
    </row>
    <row r="124" spans="1:2" s="39" customFormat="1" x14ac:dyDescent="0.35">
      <c r="A124" s="34"/>
      <c r="B124" s="41"/>
    </row>
    <row r="125" spans="1:2" s="39" customFormat="1" x14ac:dyDescent="0.35">
      <c r="A125" s="34"/>
      <c r="B125" s="41"/>
    </row>
    <row r="126" spans="1:2" s="39" customFormat="1" x14ac:dyDescent="0.35">
      <c r="A126" s="34"/>
      <c r="B126" s="41"/>
    </row>
    <row r="127" spans="1:2" s="39" customFormat="1" x14ac:dyDescent="0.35">
      <c r="A127" s="34"/>
      <c r="B127" s="41"/>
    </row>
    <row r="128" spans="1:2" s="39" customFormat="1" x14ac:dyDescent="0.35">
      <c r="A128" s="34"/>
      <c r="B128" s="41"/>
    </row>
    <row r="129" spans="1:2" s="39" customFormat="1" x14ac:dyDescent="0.35">
      <c r="A129" s="34"/>
      <c r="B129" s="41"/>
    </row>
    <row r="130" spans="1:2" s="39" customFormat="1" x14ac:dyDescent="0.35">
      <c r="A130" s="34"/>
      <c r="B130" s="41"/>
    </row>
    <row r="131" spans="1:2" s="39" customFormat="1" x14ac:dyDescent="0.35">
      <c r="A131" s="34"/>
      <c r="B131" s="41"/>
    </row>
    <row r="132" spans="1:2" s="39" customFormat="1" x14ac:dyDescent="0.35">
      <c r="A132" s="34"/>
      <c r="B132" s="41"/>
    </row>
    <row r="133" spans="1:2" s="39" customFormat="1" x14ac:dyDescent="0.35">
      <c r="A133" s="34"/>
      <c r="B133" s="41"/>
    </row>
    <row r="134" spans="1:2" s="39" customFormat="1" x14ac:dyDescent="0.35">
      <c r="A134" s="34"/>
      <c r="B134" s="41"/>
    </row>
    <row r="135" spans="1:2" s="39" customFormat="1" x14ac:dyDescent="0.35">
      <c r="A135" s="34"/>
      <c r="B135" s="41"/>
    </row>
    <row r="136" spans="1:2" s="39" customFormat="1" x14ac:dyDescent="0.35">
      <c r="A136" s="34"/>
      <c r="B136" s="41"/>
    </row>
    <row r="137" spans="1:2" s="39" customFormat="1" x14ac:dyDescent="0.35">
      <c r="A137" s="34"/>
      <c r="B137" s="41"/>
    </row>
    <row r="138" spans="1:2" s="39" customFormat="1" x14ac:dyDescent="0.35">
      <c r="A138" s="34"/>
      <c r="B138" s="41"/>
    </row>
    <row r="139" spans="1:2" s="39" customFormat="1" x14ac:dyDescent="0.35">
      <c r="A139" s="34"/>
      <c r="B139" s="41"/>
    </row>
    <row r="140" spans="1:2" s="39" customFormat="1" x14ac:dyDescent="0.35">
      <c r="A140" s="34"/>
      <c r="B140" s="41"/>
    </row>
    <row r="141" spans="1:2" s="39" customFormat="1" x14ac:dyDescent="0.35">
      <c r="A141" s="34"/>
      <c r="B141" s="41"/>
    </row>
    <row r="142" spans="1:2" s="39" customFormat="1" x14ac:dyDescent="0.35">
      <c r="A142" s="34"/>
      <c r="B142" s="41"/>
    </row>
    <row r="143" spans="1:2" s="39" customFormat="1" x14ac:dyDescent="0.35">
      <c r="A143" s="34"/>
      <c r="B143" s="41"/>
    </row>
    <row r="144" spans="1:2" s="39" customFormat="1" x14ac:dyDescent="0.35">
      <c r="A144" s="34"/>
      <c r="B144" s="41"/>
    </row>
    <row r="145" spans="1:2" s="39" customFormat="1" x14ac:dyDescent="0.35">
      <c r="A145" s="34"/>
      <c r="B145" s="41"/>
    </row>
    <row r="146" spans="1:2" s="39" customFormat="1" x14ac:dyDescent="0.35">
      <c r="A146" s="34"/>
      <c r="B146" s="41"/>
    </row>
    <row r="147" spans="1:2" s="39" customFormat="1" x14ac:dyDescent="0.35">
      <c r="A147" s="34"/>
      <c r="B147" s="41"/>
    </row>
    <row r="148" spans="1:2" s="39" customFormat="1" x14ac:dyDescent="0.35">
      <c r="A148" s="34"/>
      <c r="B148" s="41"/>
    </row>
    <row r="149" spans="1:2" s="39" customFormat="1" x14ac:dyDescent="0.35">
      <c r="A149" s="34"/>
      <c r="B149" s="41"/>
    </row>
    <row r="150" spans="1:2" s="39" customFormat="1" x14ac:dyDescent="0.35">
      <c r="A150" s="34"/>
      <c r="B150" s="41"/>
    </row>
    <row r="151" spans="1:2" s="39" customFormat="1" x14ac:dyDescent="0.35">
      <c r="A151" s="34"/>
      <c r="B151" s="41"/>
    </row>
    <row r="152" spans="1:2" s="39" customFormat="1" x14ac:dyDescent="0.35">
      <c r="A152" s="34"/>
      <c r="B152" s="41"/>
    </row>
    <row r="153" spans="1:2" s="39" customFormat="1" x14ac:dyDescent="0.35">
      <c r="A153" s="34"/>
      <c r="B153" s="41"/>
    </row>
    <row r="154" spans="1:2" s="39" customFormat="1" x14ac:dyDescent="0.35">
      <c r="A154" s="34"/>
      <c r="B154" s="41"/>
    </row>
    <row r="155" spans="1:2" s="39" customFormat="1" x14ac:dyDescent="0.35">
      <c r="A155" s="34"/>
      <c r="B155" s="41"/>
    </row>
    <row r="156" spans="1:2" s="39" customFormat="1" x14ac:dyDescent="0.35">
      <c r="A156" s="34"/>
      <c r="B156" s="41"/>
    </row>
    <row r="157" spans="1:2" s="39" customFormat="1" x14ac:dyDescent="0.35">
      <c r="A157" s="34"/>
      <c r="B157" s="41"/>
    </row>
    <row r="158" spans="1:2" s="39" customFormat="1" x14ac:dyDescent="0.35">
      <c r="A158" s="34"/>
      <c r="B158" s="41"/>
    </row>
    <row r="159" spans="1:2" s="39" customFormat="1" x14ac:dyDescent="0.35">
      <c r="A159" s="34"/>
      <c r="B159" s="41"/>
    </row>
    <row r="160" spans="1:2" s="39" customFormat="1" x14ac:dyDescent="0.35">
      <c r="A160" s="34"/>
      <c r="B160" s="41"/>
    </row>
    <row r="161" spans="1:2" s="39" customFormat="1" x14ac:dyDescent="0.35">
      <c r="A161" s="34"/>
      <c r="B161" s="41"/>
    </row>
    <row r="162" spans="1:2" s="39" customFormat="1" x14ac:dyDescent="0.35">
      <c r="A162" s="34"/>
      <c r="B162" s="41"/>
    </row>
    <row r="163" spans="1:2" s="39" customFormat="1" x14ac:dyDescent="0.35">
      <c r="A163" s="34"/>
      <c r="B163" s="41"/>
    </row>
    <row r="164" spans="1:2" s="39" customFormat="1" x14ac:dyDescent="0.35">
      <c r="A164" s="34"/>
      <c r="B164" s="41"/>
    </row>
    <row r="165" spans="1:2" s="39" customFormat="1" x14ac:dyDescent="0.35">
      <c r="A165" s="34"/>
      <c r="B165" s="41"/>
    </row>
    <row r="166" spans="1:2" s="39" customFormat="1" x14ac:dyDescent="0.35">
      <c r="A166" s="34"/>
      <c r="B166" s="41"/>
    </row>
    <row r="167" spans="1:2" s="39" customFormat="1" x14ac:dyDescent="0.35">
      <c r="A167" s="34"/>
      <c r="B167" s="41"/>
    </row>
    <row r="168" spans="1:2" s="39" customFormat="1" x14ac:dyDescent="0.35">
      <c r="A168" s="34"/>
      <c r="B168" s="41"/>
    </row>
    <row r="169" spans="1:2" s="39" customFormat="1" x14ac:dyDescent="0.35">
      <c r="A169" s="34"/>
      <c r="B169" s="41"/>
    </row>
    <row r="170" spans="1:2" s="39" customFormat="1" x14ac:dyDescent="0.35">
      <c r="A170" s="34"/>
      <c r="B170" s="41"/>
    </row>
    <row r="171" spans="1:2" s="39" customFormat="1" x14ac:dyDescent="0.35">
      <c r="A171" s="34"/>
      <c r="B171" s="41"/>
    </row>
    <row r="172" spans="1:2" s="39" customFormat="1" x14ac:dyDescent="0.35">
      <c r="A172" s="34"/>
      <c r="B172" s="41"/>
    </row>
    <row r="173" spans="1:2" s="39" customFormat="1" x14ac:dyDescent="0.35">
      <c r="A173" s="34"/>
      <c r="B173" s="41"/>
    </row>
    <row r="174" spans="1:2" s="39" customFormat="1" x14ac:dyDescent="0.35">
      <c r="A174" s="34"/>
      <c r="B174" s="41"/>
    </row>
    <row r="175" spans="1:2" s="39" customFormat="1" x14ac:dyDescent="0.35">
      <c r="A175" s="34"/>
      <c r="B175" s="41"/>
    </row>
    <row r="176" spans="1:2" s="39" customFormat="1" x14ac:dyDescent="0.35">
      <c r="A176" s="34"/>
      <c r="B176" s="41"/>
    </row>
    <row r="177" spans="1:2" s="39" customFormat="1" x14ac:dyDescent="0.35">
      <c r="A177" s="34"/>
      <c r="B177" s="41"/>
    </row>
    <row r="178" spans="1:2" s="39" customFormat="1" x14ac:dyDescent="0.35">
      <c r="A178" s="34"/>
      <c r="B178" s="41"/>
    </row>
    <row r="179" spans="1:2" s="39" customFormat="1" x14ac:dyDescent="0.35">
      <c r="A179" s="34"/>
      <c r="B179" s="41"/>
    </row>
    <row r="180" spans="1:2" s="39" customFormat="1" x14ac:dyDescent="0.35">
      <c r="A180" s="34"/>
      <c r="B180" s="41"/>
    </row>
    <row r="181" spans="1:2" s="39" customFormat="1" x14ac:dyDescent="0.35">
      <c r="A181" s="34"/>
      <c r="B181" s="41"/>
    </row>
    <row r="182" spans="1:2" s="39" customFormat="1" x14ac:dyDescent="0.35">
      <c r="A182" s="34"/>
      <c r="B182" s="41"/>
    </row>
    <row r="183" spans="1:2" s="39" customFormat="1" x14ac:dyDescent="0.35">
      <c r="A183" s="34"/>
      <c r="B183" s="41"/>
    </row>
    <row r="184" spans="1:2" s="39" customFormat="1" x14ac:dyDescent="0.35">
      <c r="A184" s="34"/>
      <c r="B184" s="41"/>
    </row>
    <row r="185" spans="1:2" s="39" customFormat="1" x14ac:dyDescent="0.35">
      <c r="A185" s="34"/>
      <c r="B185" s="41"/>
    </row>
    <row r="186" spans="1:2" s="39" customFormat="1" x14ac:dyDescent="0.35">
      <c r="A186" s="34"/>
      <c r="B186" s="41"/>
    </row>
    <row r="187" spans="1:2" s="39" customFormat="1" x14ac:dyDescent="0.35">
      <c r="A187" s="34"/>
      <c r="B187" s="41"/>
    </row>
    <row r="188" spans="1:2" s="39" customFormat="1" x14ac:dyDescent="0.35">
      <c r="A188" s="34"/>
      <c r="B188" s="41"/>
    </row>
    <row r="189" spans="1:2" s="39" customFormat="1" x14ac:dyDescent="0.35">
      <c r="A189" s="34"/>
      <c r="B189" s="41"/>
    </row>
    <row r="190" spans="1:2" s="39" customFormat="1" x14ac:dyDescent="0.35">
      <c r="A190" s="34"/>
      <c r="B190" s="41"/>
    </row>
    <row r="191" spans="1:2" s="39" customFormat="1" x14ac:dyDescent="0.35">
      <c r="A191" s="34"/>
      <c r="B191" s="41"/>
    </row>
    <row r="192" spans="1:2" s="39" customFormat="1" x14ac:dyDescent="0.35">
      <c r="A192" s="34"/>
      <c r="B192" s="41"/>
    </row>
    <row r="193" spans="1:2" s="39" customFormat="1" x14ac:dyDescent="0.35">
      <c r="A193" s="34"/>
      <c r="B193" s="41"/>
    </row>
    <row r="194" spans="1:2" s="39" customFormat="1" x14ac:dyDescent="0.35">
      <c r="A194" s="34"/>
      <c r="B194" s="41"/>
    </row>
    <row r="195" spans="1:2" s="39" customFormat="1" x14ac:dyDescent="0.35">
      <c r="A195" s="34"/>
      <c r="B195" s="41"/>
    </row>
    <row r="196" spans="1:2" s="39" customFormat="1" x14ac:dyDescent="0.35">
      <c r="A196" s="34"/>
      <c r="B196" s="41"/>
    </row>
    <row r="197" spans="1:2" s="39" customFormat="1" x14ac:dyDescent="0.35">
      <c r="A197" s="34"/>
      <c r="B197" s="41"/>
    </row>
    <row r="198" spans="1:2" s="39" customFormat="1" x14ac:dyDescent="0.35">
      <c r="A198" s="34"/>
      <c r="B198" s="41"/>
    </row>
    <row r="199" spans="1:2" s="39" customFormat="1" x14ac:dyDescent="0.35">
      <c r="A199" s="34"/>
      <c r="B199" s="41"/>
    </row>
    <row r="200" spans="1:2" s="39" customFormat="1" x14ac:dyDescent="0.35">
      <c r="A200" s="34"/>
      <c r="B200" s="41"/>
    </row>
    <row r="201" spans="1:2" s="39" customFormat="1" x14ac:dyDescent="0.35">
      <c r="A201" s="34"/>
      <c r="B201" s="41"/>
    </row>
    <row r="202" spans="1:2" s="39" customFormat="1" x14ac:dyDescent="0.35">
      <c r="A202" s="34"/>
      <c r="B202" s="41"/>
    </row>
    <row r="203" spans="1:2" s="39" customFormat="1" x14ac:dyDescent="0.35">
      <c r="A203" s="34"/>
      <c r="B203" s="41"/>
    </row>
    <row r="204" spans="1:2" s="39" customFormat="1" x14ac:dyDescent="0.35">
      <c r="A204" s="34"/>
      <c r="B204" s="41"/>
    </row>
    <row r="205" spans="1:2" s="39" customFormat="1" x14ac:dyDescent="0.35">
      <c r="A205" s="34"/>
      <c r="B205" s="41"/>
    </row>
    <row r="206" spans="1:2" s="39" customFormat="1" x14ac:dyDescent="0.35">
      <c r="A206" s="34"/>
      <c r="B206" s="41"/>
    </row>
    <row r="207" spans="1:2" s="39" customFormat="1" x14ac:dyDescent="0.35">
      <c r="A207" s="34"/>
      <c r="B207" s="41"/>
    </row>
    <row r="208" spans="1:2" s="39" customFormat="1" x14ac:dyDescent="0.35">
      <c r="A208" s="34"/>
      <c r="B208" s="41"/>
    </row>
    <row r="209" spans="1:2" s="39" customFormat="1" x14ac:dyDescent="0.35">
      <c r="A209" s="34"/>
      <c r="B209" s="41"/>
    </row>
    <row r="210" spans="1:2" s="39" customFormat="1" x14ac:dyDescent="0.35">
      <c r="A210" s="34"/>
      <c r="B210" s="41"/>
    </row>
    <row r="211" spans="1:2" s="39" customFormat="1" x14ac:dyDescent="0.35">
      <c r="A211" s="34"/>
      <c r="B211" s="41"/>
    </row>
    <row r="212" spans="1:2" s="39" customFormat="1" x14ac:dyDescent="0.35">
      <c r="A212" s="34"/>
      <c r="B212" s="41"/>
    </row>
    <row r="213" spans="1:2" s="39" customFormat="1" x14ac:dyDescent="0.35">
      <c r="A213" s="34"/>
      <c r="B213" s="41"/>
    </row>
    <row r="214" spans="1:2" s="39" customFormat="1" x14ac:dyDescent="0.35">
      <c r="A214" s="34"/>
      <c r="B214" s="41"/>
    </row>
    <row r="215" spans="1:2" s="39" customFormat="1" x14ac:dyDescent="0.35">
      <c r="A215" s="34"/>
      <c r="B215" s="41"/>
    </row>
    <row r="216" spans="1:2" s="39" customFormat="1" x14ac:dyDescent="0.35">
      <c r="A216" s="34"/>
      <c r="B216" s="41"/>
    </row>
    <row r="217" spans="1:2" s="39" customFormat="1" x14ac:dyDescent="0.35">
      <c r="A217" s="34"/>
      <c r="B217" s="41"/>
    </row>
    <row r="218" spans="1:2" s="39" customFormat="1" x14ac:dyDescent="0.35">
      <c r="A218" s="34"/>
      <c r="B218" s="41"/>
    </row>
    <row r="219" spans="1:2" s="39" customFormat="1" x14ac:dyDescent="0.35">
      <c r="A219" s="34"/>
      <c r="B219" s="41"/>
    </row>
    <row r="220" spans="1:2" s="39" customFormat="1" x14ac:dyDescent="0.35">
      <c r="A220" s="34"/>
      <c r="B220" s="41"/>
    </row>
    <row r="221" spans="1:2" s="39" customFormat="1" x14ac:dyDescent="0.35">
      <c r="A221" s="34"/>
      <c r="B221" s="41"/>
    </row>
    <row r="222" spans="1:2" s="39" customFormat="1" x14ac:dyDescent="0.35">
      <c r="A222" s="34"/>
      <c r="B222" s="41"/>
    </row>
    <row r="223" spans="1:2" s="39" customFormat="1" x14ac:dyDescent="0.35">
      <c r="A223" s="34"/>
      <c r="B223" s="41"/>
    </row>
    <row r="224" spans="1:2" s="39" customFormat="1" x14ac:dyDescent="0.35">
      <c r="A224" s="34"/>
      <c r="B224" s="41"/>
    </row>
    <row r="225" spans="1:2" s="39" customFormat="1" x14ac:dyDescent="0.35">
      <c r="A225" s="34"/>
      <c r="B225" s="41"/>
    </row>
    <row r="226" spans="1:2" s="39" customFormat="1" x14ac:dyDescent="0.35">
      <c r="A226" s="34"/>
      <c r="B226" s="41"/>
    </row>
    <row r="227" spans="1:2" s="39" customFormat="1" x14ac:dyDescent="0.35">
      <c r="A227" s="34"/>
      <c r="B227" s="41"/>
    </row>
    <row r="228" spans="1:2" s="39" customFormat="1" x14ac:dyDescent="0.35">
      <c r="A228" s="34"/>
      <c r="B228" s="41"/>
    </row>
    <row r="229" spans="1:2" s="39" customFormat="1" x14ac:dyDescent="0.35">
      <c r="A229" s="34"/>
      <c r="B229" s="41"/>
    </row>
    <row r="230" spans="1:2" s="39" customFormat="1" x14ac:dyDescent="0.35">
      <c r="A230" s="34"/>
      <c r="B230" s="41"/>
    </row>
    <row r="231" spans="1:2" s="39" customFormat="1" x14ac:dyDescent="0.35">
      <c r="A231" s="34"/>
      <c r="B231" s="41"/>
    </row>
    <row r="232" spans="1:2" s="39" customFormat="1" x14ac:dyDescent="0.35">
      <c r="A232" s="34"/>
      <c r="B232" s="41"/>
    </row>
    <row r="233" spans="1:2" s="39" customFormat="1" x14ac:dyDescent="0.35">
      <c r="A233" s="34"/>
      <c r="B233" s="41"/>
    </row>
    <row r="234" spans="1:2" s="39" customFormat="1" x14ac:dyDescent="0.35">
      <c r="A234" s="34"/>
      <c r="B234" s="41"/>
    </row>
    <row r="235" spans="1:2" s="39" customFormat="1" x14ac:dyDescent="0.35">
      <c r="A235" s="34"/>
      <c r="B235" s="41"/>
    </row>
    <row r="236" spans="1:2" s="39" customFormat="1" x14ac:dyDescent="0.35">
      <c r="A236" s="34"/>
      <c r="B236" s="41"/>
    </row>
    <row r="237" spans="1:2" s="39" customFormat="1" x14ac:dyDescent="0.35">
      <c r="A237" s="34"/>
      <c r="B237" s="41"/>
    </row>
    <row r="238" spans="1:2" s="39" customFormat="1" x14ac:dyDescent="0.35">
      <c r="A238" s="34"/>
      <c r="B238" s="41"/>
    </row>
    <row r="239" spans="1:2" s="39" customFormat="1" x14ac:dyDescent="0.35">
      <c r="A239" s="34"/>
      <c r="B239" s="41"/>
    </row>
    <row r="240" spans="1:2" s="39" customFormat="1" x14ac:dyDescent="0.35">
      <c r="A240" s="34"/>
      <c r="B240" s="41"/>
    </row>
    <row r="241" spans="1:2" s="39" customFormat="1" x14ac:dyDescent="0.35">
      <c r="A241" s="34"/>
      <c r="B241" s="41"/>
    </row>
    <row r="242" spans="1:2" s="39" customFormat="1" x14ac:dyDescent="0.35">
      <c r="A242" s="34"/>
      <c r="B242" s="41"/>
    </row>
    <row r="243" spans="1:2" s="39" customFormat="1" x14ac:dyDescent="0.35">
      <c r="A243" s="34"/>
      <c r="B243" s="41"/>
    </row>
    <row r="244" spans="1:2" s="39" customFormat="1" x14ac:dyDescent="0.35">
      <c r="A244" s="34"/>
      <c r="B244" s="41"/>
    </row>
    <row r="245" spans="1:2" s="39" customFormat="1" x14ac:dyDescent="0.35">
      <c r="A245" s="34"/>
      <c r="B245" s="41"/>
    </row>
    <row r="246" spans="1:2" s="39" customFormat="1" x14ac:dyDescent="0.35">
      <c r="A246" s="34"/>
      <c r="B246" s="41"/>
    </row>
    <row r="247" spans="1:2" s="39" customFormat="1" x14ac:dyDescent="0.35">
      <c r="A247" s="34"/>
      <c r="B247" s="41"/>
    </row>
    <row r="248" spans="1:2" s="39" customFormat="1" x14ac:dyDescent="0.35">
      <c r="A248" s="34"/>
      <c r="B248" s="41"/>
    </row>
    <row r="249" spans="1:2" s="39" customFormat="1" x14ac:dyDescent="0.35">
      <c r="A249" s="34"/>
      <c r="B249" s="41"/>
    </row>
    <row r="250" spans="1:2" s="39" customFormat="1" x14ac:dyDescent="0.35">
      <c r="A250" s="34"/>
      <c r="B250" s="41"/>
    </row>
    <row r="251" spans="1:2" s="39" customFormat="1" x14ac:dyDescent="0.35">
      <c r="A251" s="34"/>
      <c r="B251" s="41"/>
    </row>
    <row r="252" spans="1:2" s="39" customFormat="1" x14ac:dyDescent="0.35">
      <c r="A252" s="34"/>
      <c r="B252" s="41"/>
    </row>
    <row r="253" spans="1:2" s="39" customFormat="1" x14ac:dyDescent="0.35">
      <c r="A253" s="34"/>
      <c r="B253" s="41"/>
    </row>
    <row r="254" spans="1:2" s="39" customFormat="1" x14ac:dyDescent="0.35">
      <c r="A254" s="34"/>
      <c r="B254" s="41"/>
    </row>
    <row r="255" spans="1:2" s="39" customFormat="1" x14ac:dyDescent="0.35">
      <c r="A255" s="34"/>
      <c r="B255" s="41"/>
    </row>
    <row r="256" spans="1:2" s="39" customFormat="1" x14ac:dyDescent="0.35">
      <c r="A256" s="34"/>
      <c r="B256" s="41"/>
    </row>
    <row r="257" spans="1:2" s="39" customFormat="1" x14ac:dyDescent="0.35">
      <c r="A257" s="34"/>
      <c r="B257" s="41"/>
    </row>
    <row r="258" spans="1:2" s="39" customFormat="1" x14ac:dyDescent="0.35">
      <c r="A258" s="34"/>
      <c r="B258" s="41"/>
    </row>
    <row r="259" spans="1:2" s="39" customFormat="1" x14ac:dyDescent="0.35">
      <c r="A259" s="34"/>
      <c r="B259" s="41"/>
    </row>
    <row r="260" spans="1:2" s="39" customFormat="1" x14ac:dyDescent="0.35">
      <c r="A260" s="34"/>
      <c r="B260" s="41"/>
    </row>
    <row r="261" spans="1:2" s="39" customFormat="1" x14ac:dyDescent="0.35">
      <c r="A261" s="34"/>
      <c r="B261" s="41"/>
    </row>
    <row r="262" spans="1:2" s="39" customFormat="1" x14ac:dyDescent="0.35">
      <c r="A262" s="34"/>
      <c r="B262" s="41"/>
    </row>
    <row r="263" spans="1:2" s="39" customFormat="1" x14ac:dyDescent="0.35">
      <c r="A263" s="34"/>
      <c r="B263" s="41"/>
    </row>
    <row r="264" spans="1:2" s="39" customFormat="1" x14ac:dyDescent="0.35">
      <c r="A264" s="34"/>
      <c r="B264" s="41"/>
    </row>
    <row r="265" spans="1:2" s="39" customFormat="1" x14ac:dyDescent="0.35">
      <c r="A265" s="34"/>
      <c r="B265" s="41"/>
    </row>
    <row r="266" spans="1:2" s="39" customFormat="1" x14ac:dyDescent="0.35">
      <c r="A266" s="34"/>
      <c r="B266" s="41"/>
    </row>
    <row r="267" spans="1:2" s="39" customFormat="1" x14ac:dyDescent="0.35">
      <c r="A267" s="34"/>
      <c r="B267" s="41"/>
    </row>
    <row r="268" spans="1:2" s="39" customFormat="1" x14ac:dyDescent="0.35">
      <c r="A268" s="34"/>
      <c r="B268" s="41"/>
    </row>
    <row r="269" spans="1:2" s="39" customFormat="1" x14ac:dyDescent="0.35">
      <c r="A269" s="34"/>
      <c r="B269" s="41"/>
    </row>
    <row r="270" spans="1:2" s="39" customFormat="1" x14ac:dyDescent="0.35">
      <c r="A270" s="34"/>
      <c r="B270" s="41"/>
    </row>
    <row r="271" spans="1:2" s="39" customFormat="1" x14ac:dyDescent="0.35">
      <c r="A271" s="34"/>
      <c r="B271" s="41"/>
    </row>
    <row r="272" spans="1:2" s="39" customFormat="1" x14ac:dyDescent="0.35">
      <c r="A272" s="34"/>
      <c r="B272" s="41"/>
    </row>
    <row r="273" spans="1:2" s="39" customFormat="1" x14ac:dyDescent="0.35">
      <c r="A273" s="34"/>
      <c r="B273" s="41"/>
    </row>
    <row r="274" spans="1:2" s="39" customFormat="1" x14ac:dyDescent="0.35">
      <c r="A274" s="34"/>
      <c r="B274" s="41"/>
    </row>
    <row r="275" spans="1:2" s="39" customFormat="1" x14ac:dyDescent="0.35">
      <c r="A275" s="34"/>
      <c r="B275" s="41"/>
    </row>
    <row r="276" spans="1:2" s="39" customFormat="1" x14ac:dyDescent="0.35">
      <c r="A276" s="34"/>
      <c r="B276" s="41"/>
    </row>
    <row r="277" spans="1:2" s="39" customFormat="1" x14ac:dyDescent="0.35">
      <c r="A277" s="34"/>
      <c r="B277" s="41"/>
    </row>
    <row r="278" spans="1:2" s="39" customFormat="1" x14ac:dyDescent="0.35">
      <c r="A278" s="34"/>
      <c r="B278" s="41"/>
    </row>
    <row r="279" spans="1:2" s="39" customFormat="1" x14ac:dyDescent="0.35">
      <c r="A279" s="34"/>
      <c r="B279" s="41"/>
    </row>
    <row r="280" spans="1:2" s="39" customFormat="1" x14ac:dyDescent="0.35">
      <c r="A280" s="34"/>
      <c r="B280" s="41"/>
    </row>
    <row r="281" spans="1:2" s="39" customFormat="1" x14ac:dyDescent="0.35">
      <c r="A281" s="34"/>
      <c r="B281" s="41"/>
    </row>
    <row r="282" spans="1:2" s="39" customFormat="1" x14ac:dyDescent="0.35">
      <c r="A282" s="34"/>
      <c r="B282" s="41"/>
    </row>
    <row r="283" spans="1:2" s="39" customFormat="1" x14ac:dyDescent="0.35">
      <c r="A283" s="34"/>
      <c r="B283" s="41"/>
    </row>
    <row r="284" spans="1:2" s="39" customFormat="1" x14ac:dyDescent="0.35">
      <c r="A284" s="34"/>
      <c r="B284" s="41"/>
    </row>
    <row r="285" spans="1:2" s="39" customFormat="1" x14ac:dyDescent="0.35">
      <c r="A285" s="34"/>
      <c r="B285" s="41"/>
    </row>
    <row r="286" spans="1:2" s="39" customFormat="1" x14ac:dyDescent="0.35">
      <c r="A286" s="34"/>
      <c r="B286" s="41"/>
    </row>
    <row r="287" spans="1:2" s="39" customFormat="1" x14ac:dyDescent="0.35">
      <c r="A287" s="34"/>
      <c r="B287" s="41"/>
    </row>
    <row r="288" spans="1:2" s="39" customFormat="1" x14ac:dyDescent="0.35">
      <c r="A288" s="34"/>
      <c r="B288" s="41"/>
    </row>
    <row r="289" spans="1:2" s="39" customFormat="1" x14ac:dyDescent="0.35">
      <c r="A289" s="34"/>
      <c r="B289" s="41"/>
    </row>
    <row r="290" spans="1:2" s="39" customFormat="1" x14ac:dyDescent="0.35">
      <c r="A290" s="34"/>
      <c r="B290" s="41"/>
    </row>
    <row r="291" spans="1:2" s="39" customFormat="1" x14ac:dyDescent="0.35">
      <c r="A291" s="34"/>
      <c r="B291" s="41"/>
    </row>
    <row r="292" spans="1:2" s="39" customFormat="1" x14ac:dyDescent="0.35">
      <c r="A292" s="34"/>
      <c r="B292" s="41"/>
    </row>
    <row r="293" spans="1:2" s="39" customFormat="1" x14ac:dyDescent="0.35">
      <c r="A293" s="34"/>
      <c r="B293" s="41"/>
    </row>
    <row r="294" spans="1:2" s="39" customFormat="1" x14ac:dyDescent="0.35">
      <c r="A294" s="34"/>
      <c r="B294" s="41"/>
    </row>
    <row r="295" spans="1:2" s="39" customFormat="1" x14ac:dyDescent="0.35">
      <c r="A295" s="34"/>
      <c r="B295" s="41"/>
    </row>
    <row r="296" spans="1:2" s="39" customFormat="1" x14ac:dyDescent="0.35">
      <c r="A296" s="34"/>
      <c r="B296" s="41"/>
    </row>
    <row r="297" spans="1:2" s="39" customFormat="1" x14ac:dyDescent="0.35">
      <c r="A297" s="34"/>
      <c r="B297" s="41"/>
    </row>
    <row r="298" spans="1:2" s="39" customFormat="1" x14ac:dyDescent="0.35">
      <c r="A298" s="34"/>
      <c r="B298" s="41"/>
    </row>
    <row r="299" spans="1:2" s="39" customFormat="1" x14ac:dyDescent="0.35">
      <c r="A299" s="34"/>
      <c r="B299" s="41"/>
    </row>
    <row r="300" spans="1:2" s="39" customFormat="1" x14ac:dyDescent="0.35">
      <c r="A300" s="34"/>
      <c r="B300" s="41"/>
    </row>
    <row r="301" spans="1:2" s="39" customFormat="1" x14ac:dyDescent="0.35">
      <c r="A301" s="34"/>
      <c r="B301" s="41"/>
    </row>
    <row r="302" spans="1:2" s="39" customFormat="1" x14ac:dyDescent="0.35">
      <c r="A302" s="34"/>
      <c r="B302" s="41"/>
    </row>
    <row r="303" spans="1:2" s="39" customFormat="1" x14ac:dyDescent="0.35">
      <c r="A303" s="34"/>
      <c r="B303" s="41"/>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D0BD4-09E3-4761-A3A1-C7AB76981A0A}">
  <dimension ref="A1:BN70"/>
  <sheetViews>
    <sheetView workbookViewId="0">
      <pane xSplit="1" ySplit="1" topLeftCell="AG34" activePane="bottomRight" state="frozen"/>
      <selection activeCell="AO9" sqref="AO9"/>
      <selection pane="topRight" activeCell="AO9" sqref="AO9"/>
      <selection pane="bottomLeft" activeCell="AO9" sqref="AO9"/>
      <selection pane="bottomRight" activeCell="AT69" sqref="AT69"/>
    </sheetView>
  </sheetViews>
  <sheetFormatPr defaultColWidth="11.3984375" defaultRowHeight="12.75" x14ac:dyDescent="0.35"/>
  <cols>
    <col min="1" max="1" width="63" style="34" bestFit="1" customWidth="1"/>
    <col min="2" max="65" width="11.3984375" style="45"/>
    <col min="66" max="16384" width="11.3984375" style="34"/>
  </cols>
  <sheetData>
    <row r="1" spans="1:65" x14ac:dyDescent="0.35">
      <c r="B1" s="45">
        <v>1959</v>
      </c>
      <c r="C1" s="45">
        <v>1960</v>
      </c>
      <c r="D1" s="45">
        <v>1961</v>
      </c>
      <c r="E1" s="45">
        <v>1962</v>
      </c>
      <c r="F1" s="45">
        <v>1963</v>
      </c>
      <c r="G1" s="45">
        <v>1964</v>
      </c>
      <c r="H1" s="45">
        <v>1965</v>
      </c>
      <c r="I1" s="45">
        <v>1966</v>
      </c>
      <c r="J1" s="45">
        <v>1967</v>
      </c>
      <c r="K1" s="45">
        <v>1968</v>
      </c>
      <c r="L1" s="45">
        <v>1969</v>
      </c>
      <c r="M1" s="45">
        <v>1970</v>
      </c>
      <c r="N1" s="45">
        <v>1971</v>
      </c>
      <c r="O1" s="45">
        <v>1972</v>
      </c>
      <c r="P1" s="45">
        <v>1973</v>
      </c>
      <c r="Q1" s="45">
        <v>1974</v>
      </c>
      <c r="R1" s="45">
        <v>1975</v>
      </c>
      <c r="S1" s="45">
        <v>1976</v>
      </c>
      <c r="T1" s="45">
        <v>1977</v>
      </c>
      <c r="U1" s="45">
        <v>1978</v>
      </c>
      <c r="V1" s="45">
        <v>1979</v>
      </c>
      <c r="W1" s="45">
        <v>1980</v>
      </c>
      <c r="X1" s="45">
        <v>1981</v>
      </c>
      <c r="Y1" s="45">
        <v>1982</v>
      </c>
      <c r="Z1" s="45">
        <v>1983</v>
      </c>
      <c r="AA1" s="45">
        <v>1984</v>
      </c>
      <c r="AB1" s="45">
        <v>1985</v>
      </c>
      <c r="AC1" s="45">
        <v>1986</v>
      </c>
      <c r="AD1" s="45">
        <v>1987</v>
      </c>
      <c r="AE1" s="45">
        <v>1988</v>
      </c>
      <c r="AF1" s="45">
        <v>1989</v>
      </c>
      <c r="AG1" s="45">
        <v>1990</v>
      </c>
      <c r="AH1" s="45">
        <v>1991</v>
      </c>
      <c r="AI1" s="45">
        <v>1992</v>
      </c>
      <c r="AJ1" s="45">
        <v>1993</v>
      </c>
      <c r="AK1" s="45">
        <v>1994</v>
      </c>
      <c r="AL1" s="45">
        <v>1995</v>
      </c>
      <c r="AM1" s="45">
        <v>1996</v>
      </c>
      <c r="AN1" s="45">
        <v>1997</v>
      </c>
      <c r="AO1" s="45">
        <v>1998</v>
      </c>
      <c r="AP1" s="45">
        <v>1999</v>
      </c>
      <c r="AQ1" s="45">
        <v>2000</v>
      </c>
      <c r="AR1" s="45">
        <v>2001</v>
      </c>
      <c r="AS1" s="45">
        <v>2002</v>
      </c>
      <c r="AT1" s="45">
        <v>2003</v>
      </c>
      <c r="AU1" s="45">
        <v>2004</v>
      </c>
      <c r="AV1" s="45">
        <v>2005</v>
      </c>
      <c r="AW1" s="45">
        <v>2006</v>
      </c>
      <c r="AX1" s="45">
        <v>2007</v>
      </c>
      <c r="AY1" s="45">
        <v>2008</v>
      </c>
      <c r="AZ1" s="45">
        <v>2009</v>
      </c>
      <c r="BA1" s="45">
        <v>2010</v>
      </c>
      <c r="BB1" s="45">
        <v>2011</v>
      </c>
      <c r="BC1" s="45">
        <v>2012</v>
      </c>
      <c r="BD1" s="45">
        <v>2013</v>
      </c>
      <c r="BE1" s="45">
        <v>2014</v>
      </c>
      <c r="BF1" s="45">
        <v>2015</v>
      </c>
      <c r="BG1" s="45">
        <v>2016</v>
      </c>
      <c r="BH1" s="45">
        <v>2017</v>
      </c>
      <c r="BI1" s="45">
        <v>2018</v>
      </c>
      <c r="BJ1" s="45">
        <v>2019</v>
      </c>
      <c r="BK1" s="45">
        <v>2020</v>
      </c>
      <c r="BL1" s="45">
        <v>2021</v>
      </c>
      <c r="BM1" s="45">
        <v>2022</v>
      </c>
    </row>
    <row r="2" spans="1:65" x14ac:dyDescent="0.35">
      <c r="A2" s="34" t="s">
        <v>458</v>
      </c>
      <c r="B2" s="46">
        <f>Dépenses_recettes_Apu!C7+Dépenses_recettes_Apu!C8+Dépenses_recettes_Apu!C9-(Dépenses_recettes_Apu!C14-Dépenses_recettes_Apu!C13)+Dépenses_recettes_Apu!C24-Dépenses_recettes_Apu!C30</f>
        <v>7.6375999999999999</v>
      </c>
      <c r="C2" s="46">
        <f>Dépenses_recettes_Apu!D7+Dépenses_recettes_Apu!D8+Dépenses_recettes_Apu!D9-(Dépenses_recettes_Apu!D14-Dépenses_recettes_Apu!D13)+Dépenses_recettes_Apu!D24-Dépenses_recettes_Apu!D30</f>
        <v>8.1752000000000002</v>
      </c>
      <c r="D2" s="46">
        <f>Dépenses_recettes_Apu!E7+Dépenses_recettes_Apu!E8+Dépenses_recettes_Apu!E9-(Dépenses_recettes_Apu!E14-Dépenses_recettes_Apu!E13)+Dépenses_recettes_Apu!E24-Dépenses_recettes_Apu!E30</f>
        <v>9.1789000000000005</v>
      </c>
      <c r="E2" s="46">
        <f>Dépenses_recettes_Apu!F7+Dépenses_recettes_Apu!F8+Dépenses_recettes_Apu!F9-(Dépenses_recettes_Apu!F14-Dépenses_recettes_Apu!F13)+Dépenses_recettes_Apu!F24-Dépenses_recettes_Apu!F30</f>
        <v>10.573399999999999</v>
      </c>
      <c r="F2" s="46">
        <f>Dépenses_recettes_Apu!G7+Dépenses_recettes_Apu!G8+Dépenses_recettes_Apu!G9-(Dépenses_recettes_Apu!G14-Dépenses_recettes_Apu!G13)+Dépenses_recettes_Apu!G24-Dépenses_recettes_Apu!G30</f>
        <v>12.204199999999998</v>
      </c>
      <c r="G2" s="46">
        <f>Dépenses_recettes_Apu!H7+Dépenses_recettes_Apu!H8+Dépenses_recettes_Apu!H9-(Dépenses_recettes_Apu!H14-Dépenses_recettes_Apu!H13)+Dépenses_recettes_Apu!H24-Dépenses_recettes_Apu!H30</f>
        <v>13.7753</v>
      </c>
      <c r="H2" s="46">
        <f>Dépenses_recettes_Apu!I7+Dépenses_recettes_Apu!I8+Dépenses_recettes_Apu!I9-(Dépenses_recettes_Apu!I14-Dépenses_recettes_Apu!I13)+Dépenses_recettes_Apu!I24-Dépenses_recettes_Apu!I30</f>
        <v>15.0091</v>
      </c>
      <c r="I2" s="46">
        <f>Dépenses_recettes_Apu!J7+Dépenses_recettes_Apu!J8+Dépenses_recettes_Apu!J9-(Dépenses_recettes_Apu!J14-Dépenses_recettes_Apu!J13)+Dépenses_recettes_Apu!J24-Dépenses_recettes_Apu!J30</f>
        <v>16.1447</v>
      </c>
      <c r="J2" s="46">
        <f>Dépenses_recettes_Apu!K7+Dépenses_recettes_Apu!K8+Dépenses_recettes_Apu!K9-(Dépenses_recettes_Apu!K14-Dépenses_recettes_Apu!K13)+Dépenses_recettes_Apu!K24-Dépenses_recettes_Apu!K30</f>
        <v>17.664299999999997</v>
      </c>
      <c r="K2" s="46">
        <f>Dépenses_recettes_Apu!L7+Dépenses_recettes_Apu!L8+Dépenses_recettes_Apu!L9-(Dépenses_recettes_Apu!L14-Dépenses_recettes_Apu!L13)+Dépenses_recettes_Apu!L24-Dépenses_recettes_Apu!L30</f>
        <v>20.114699999999999</v>
      </c>
      <c r="L2" s="46">
        <f>Dépenses_recettes_Apu!M7+Dépenses_recettes_Apu!M8+Dépenses_recettes_Apu!M9-(Dépenses_recettes_Apu!M14-Dépenses_recettes_Apu!M13)+Dépenses_recettes_Apu!M24-Dépenses_recettes_Apu!M30</f>
        <v>22.3126</v>
      </c>
      <c r="M2" s="46">
        <f>Dépenses_recettes_Apu!N7+Dépenses_recettes_Apu!N8+Dépenses_recettes_Apu!N9-(Dépenses_recettes_Apu!N14-Dépenses_recettes_Apu!N13)+Dépenses_recettes_Apu!N24-Dépenses_recettes_Apu!N30</f>
        <v>24.927199999999999</v>
      </c>
      <c r="N2" s="46">
        <f>Dépenses_recettes_Apu!O7+Dépenses_recettes_Apu!O8+Dépenses_recettes_Apu!O9-(Dépenses_recettes_Apu!O14-Dépenses_recettes_Apu!O13)+Dépenses_recettes_Apu!O24-Dépenses_recettes_Apu!O30</f>
        <v>28.108599999999999</v>
      </c>
      <c r="O2" s="46">
        <f>Dépenses_recettes_Apu!P7+Dépenses_recettes_Apu!P8+Dépenses_recettes_Apu!P9-(Dépenses_recettes_Apu!P14-Dépenses_recettes_Apu!P13)+Dépenses_recettes_Apu!P24-Dépenses_recettes_Apu!P30</f>
        <v>31.3443</v>
      </c>
      <c r="P2" s="46">
        <f>Dépenses_recettes_Apu!Q7+Dépenses_recettes_Apu!Q8+Dépenses_recettes_Apu!Q9-(Dépenses_recettes_Apu!Q14-Dépenses_recettes_Apu!Q13)+Dépenses_recettes_Apu!Q24-Dépenses_recettes_Apu!Q30</f>
        <v>34.967100000000002</v>
      </c>
      <c r="Q2" s="46">
        <f>Dépenses_recettes_Apu!R7+Dépenses_recettes_Apu!R8+Dépenses_recettes_Apu!R9-(Dépenses_recettes_Apu!R14-Dépenses_recettes_Apu!R13)+Dépenses_recettes_Apu!R24-Dépenses_recettes_Apu!R30</f>
        <v>41.337200000000003</v>
      </c>
      <c r="R2" s="46">
        <f>Dépenses_recettes_Apu!S7+Dépenses_recettes_Apu!S8+Dépenses_recettes_Apu!S9-(Dépenses_recettes_Apu!S14-Dépenses_recettes_Apu!S13)+Dépenses_recettes_Apu!S24-Dépenses_recettes_Apu!S30</f>
        <v>50.643499999999996</v>
      </c>
      <c r="S2" s="46">
        <f>Dépenses_recettes_Apu!T7+Dépenses_recettes_Apu!T8+Dépenses_recettes_Apu!T9-(Dépenses_recettes_Apu!T14-Dépenses_recettes_Apu!T13)+Dépenses_recettes_Apu!T24-Dépenses_recettes_Apu!T30</f>
        <v>58.675099999999993</v>
      </c>
      <c r="T2" s="46">
        <f>Dépenses_recettes_Apu!U7+Dépenses_recettes_Apu!U8+Dépenses_recettes_Apu!U9-(Dépenses_recettes_Apu!U14-Dépenses_recettes_Apu!U13)+Dépenses_recettes_Apu!U24-Dépenses_recettes_Apu!U30</f>
        <v>64.625500000000002</v>
      </c>
      <c r="U2" s="46">
        <f>Dépenses_recettes_Apu!V7+Dépenses_recettes_Apu!V8+Dépenses_recettes_Apu!V9-(Dépenses_recettes_Apu!V14-Dépenses_recettes_Apu!V13)+Dépenses_recettes_Apu!V24-Dépenses_recettes_Apu!V30</f>
        <v>74.278999999999996</v>
      </c>
      <c r="V2" s="46">
        <f>Dépenses_recettes_Apu!W7+Dépenses_recettes_Apu!W8+Dépenses_recettes_Apu!W9-(Dépenses_recettes_Apu!W14-Dépenses_recettes_Apu!W13)+Dépenses_recettes_Apu!W24-Dépenses_recettes_Apu!W30</f>
        <v>84.329999999999984</v>
      </c>
      <c r="W2" s="46">
        <f>Dépenses_recettes_Apu!X7+Dépenses_recettes_Apu!X8+Dépenses_recettes_Apu!X9-(Dépenses_recettes_Apu!X14-Dépenses_recettes_Apu!X13)+Dépenses_recettes_Apu!X24-Dépenses_recettes_Apu!X30</f>
        <v>98.623999999999995</v>
      </c>
      <c r="X2" s="46">
        <f>Dépenses_recettes_Apu!Y7+Dépenses_recettes_Apu!Y8+Dépenses_recettes_Apu!Y9-(Dépenses_recettes_Apu!Y14-Dépenses_recettes_Apu!Y13)+Dépenses_recettes_Apu!Y24-Dépenses_recettes_Apu!Y30</f>
        <v>113.27799999999999</v>
      </c>
      <c r="Y2" s="46">
        <f>Dépenses_recettes_Apu!Z7+Dépenses_recettes_Apu!Z8+Dépenses_recettes_Apu!Z9-(Dépenses_recettes_Apu!Z14-Dépenses_recettes_Apu!Z13)+Dépenses_recettes_Apu!Z24-Dépenses_recettes_Apu!Z30</f>
        <v>133.15500000000003</v>
      </c>
      <c r="Z2" s="46">
        <f>Dépenses_recettes_Apu!AA7+Dépenses_recettes_Apu!AA8+Dépenses_recettes_Apu!AA9-(Dépenses_recettes_Apu!AA14-Dépenses_recettes_Apu!AA13)+Dépenses_recettes_Apu!AA24-Dépenses_recettes_Apu!AA30</f>
        <v>146.90699999999998</v>
      </c>
      <c r="AA2" s="46">
        <f>Dépenses_recettes_Apu!AB7+Dépenses_recettes_Apu!AB8+Dépenses_recettes_Apu!AB9-(Dépenses_recettes_Apu!AB14-Dépenses_recettes_Apu!AB13)+Dépenses_recettes_Apu!AB24-Dépenses_recettes_Apu!AB30</f>
        <v>159.19199999999998</v>
      </c>
      <c r="AB2" s="46">
        <f>Dépenses_recettes_Apu!AC7+Dépenses_recettes_Apu!AC8+Dépenses_recettes_Apu!AC9-(Dépenses_recettes_Apu!AC14-Dépenses_recettes_Apu!AC13)+Dépenses_recettes_Apu!AC24-Dépenses_recettes_Apu!AC30</f>
        <v>170.87700000000001</v>
      </c>
      <c r="AC2" s="46">
        <f>Dépenses_recettes_Apu!AD7+Dépenses_recettes_Apu!AD8+Dépenses_recettes_Apu!AD9-(Dépenses_recettes_Apu!AD14-Dépenses_recettes_Apu!AD13)+Dépenses_recettes_Apu!AD24-Dépenses_recettes_Apu!AD30</f>
        <v>180.54300000000001</v>
      </c>
      <c r="AD2" s="46">
        <f>Dépenses_recettes_Apu!AE7+Dépenses_recettes_Apu!AE8+Dépenses_recettes_Apu!AE9-(Dépenses_recettes_Apu!AE14-Dépenses_recettes_Apu!AE13)+Dépenses_recettes_Apu!AE24-Dépenses_recettes_Apu!AE30</f>
        <v>187.304</v>
      </c>
      <c r="AE2" s="46">
        <f>Dépenses_recettes_Apu!AF7+Dépenses_recettes_Apu!AF8+Dépenses_recettes_Apu!AF9-(Dépenses_recettes_Apu!AF14-Dépenses_recettes_Apu!AF13)+Dépenses_recettes_Apu!AF24-Dépenses_recettes_Apu!AF30</f>
        <v>200.67700000000002</v>
      </c>
      <c r="AF2" s="46">
        <f>Dépenses_recettes_Apu!AG7+Dépenses_recettes_Apu!AG8+Dépenses_recettes_Apu!AG9-(Dépenses_recettes_Apu!AG14-Dépenses_recettes_Apu!AG13)+Dépenses_recettes_Apu!AG24-Dépenses_recettes_Apu!AG30</f>
        <v>211.00400000000002</v>
      </c>
      <c r="AG2" s="46">
        <f>Dépenses_recettes_Apu!AH7+Dépenses_recettes_Apu!AH8+Dépenses_recettes_Apu!AH9-(Dépenses_recettes_Apu!AH14-Dépenses_recettes_Apu!AH13)+Dépenses_recettes_Apu!AH24-Dépenses_recettes_Apu!AH30</f>
        <v>223.63199999999998</v>
      </c>
      <c r="AH2" s="46">
        <f>Dépenses_recettes_Apu!AI7+Dépenses_recettes_Apu!AI8+Dépenses_recettes_Apu!AI9-(Dépenses_recettes_Apu!AI14-Dépenses_recettes_Apu!AI13)+Dépenses_recettes_Apu!AI24-Dépenses_recettes_Apu!AI30</f>
        <v>237.16599999999997</v>
      </c>
      <c r="AI2" s="46">
        <f>Dépenses_recettes_Apu!AJ7+Dépenses_recettes_Apu!AJ8+Dépenses_recettes_Apu!AJ9-(Dépenses_recettes_Apu!AJ14-Dépenses_recettes_Apu!AJ13)+Dépenses_recettes_Apu!AJ24-Dépenses_recettes_Apu!AJ30</f>
        <v>251.251</v>
      </c>
      <c r="AJ2" s="46">
        <f>Dépenses_recettes_Apu!AK7+Dépenses_recettes_Apu!AK8+Dépenses_recettes_Apu!AK9-(Dépenses_recettes_Apu!AK14-Dépenses_recettes_Apu!AK13)+Dépenses_recettes_Apu!AK24-Dépenses_recettes_Apu!AK30</f>
        <v>260.54000000000002</v>
      </c>
      <c r="AK2" s="46">
        <f>Dépenses_recettes_Apu!AL7+Dépenses_recettes_Apu!AL8+Dépenses_recettes_Apu!AL9-(Dépenses_recettes_Apu!AL14-Dépenses_recettes_Apu!AL13)+Dépenses_recettes_Apu!AL24-Dépenses_recettes_Apu!AL30</f>
        <v>265.839</v>
      </c>
      <c r="AL2" s="46">
        <f>Dépenses_recettes_Apu!AM7+Dépenses_recettes_Apu!AM8+Dépenses_recettes_Apu!AM9-(Dépenses_recettes_Apu!AM14-Dépenses_recettes_Apu!AM13)+Dépenses_recettes_Apu!AM24-Dépenses_recettes_Apu!AM30</f>
        <v>272.99700000000001</v>
      </c>
      <c r="AM2" s="46">
        <f>Dépenses_recettes_Apu!AN7+Dépenses_recettes_Apu!AN8+Dépenses_recettes_Apu!AN9-(Dépenses_recettes_Apu!AN14-Dépenses_recettes_Apu!AN13)+Dépenses_recettes_Apu!AN24-Dépenses_recettes_Apu!AN30</f>
        <v>284.315</v>
      </c>
      <c r="AN2" s="46">
        <f>Dépenses_recettes_Apu!AO7+Dépenses_recettes_Apu!AO8+Dépenses_recettes_Apu!AO9-(Dépenses_recettes_Apu!AO14-Dépenses_recettes_Apu!AO13)+Dépenses_recettes_Apu!AO24-Dépenses_recettes_Apu!AO30</f>
        <v>287.416</v>
      </c>
      <c r="AO2" s="46">
        <f>Dépenses_recettes_Apu!AP7+Dépenses_recettes_Apu!AP8+Dépenses_recettes_Apu!AP9-(Dépenses_recettes_Apu!AP14-Dépenses_recettes_Apu!AP13)+Dépenses_recettes_Apu!AP24-Dépenses_recettes_Apu!AP30</f>
        <v>291.447</v>
      </c>
      <c r="AP2" s="46">
        <f>Dépenses_recettes_Apu!AQ7+Dépenses_recettes_Apu!AQ8+Dépenses_recettes_Apu!AQ9-(Dépenses_recettes_Apu!AQ14-Dépenses_recettes_Apu!AQ13)+Dépenses_recettes_Apu!AQ24-Dépenses_recettes_Apu!AQ30</f>
        <v>300.92200000000003</v>
      </c>
      <c r="AQ2" s="46">
        <f>Dépenses_recettes_Apu!AR7+Dépenses_recettes_Apu!AR8+Dépenses_recettes_Apu!AR9-(Dépenses_recettes_Apu!AR14-Dépenses_recettes_Apu!AR13)+Dépenses_recettes_Apu!AR24-Dépenses_recettes_Apu!AR30</f>
        <v>316.25900000000001</v>
      </c>
      <c r="AR2" s="46">
        <f>Dépenses_recettes_Apu!AS7+Dépenses_recettes_Apu!AS8+Dépenses_recettes_Apu!AS9-(Dépenses_recettes_Apu!AS14-Dépenses_recettes_Apu!AS13)+Dépenses_recettes_Apu!AS24-Dépenses_recettes_Apu!AS30</f>
        <v>325.60700000000003</v>
      </c>
      <c r="AS2" s="46">
        <f>Dépenses_recettes_Apu!AT7+Dépenses_recettes_Apu!AT8+Dépenses_recettes_Apu!AT9-(Dépenses_recettes_Apu!AT14-Dépenses_recettes_Apu!AT13)+Dépenses_recettes_Apu!AT24-Dépenses_recettes_Apu!AT30</f>
        <v>342.17700000000002</v>
      </c>
      <c r="AT2" s="46">
        <f>Dépenses_recettes_Apu!AU7+Dépenses_recettes_Apu!AU8+Dépenses_recettes_Apu!AU9-(Dépenses_recettes_Apu!AU14-Dépenses_recettes_Apu!AU13)+Dépenses_recettes_Apu!AU24-Dépenses_recettes_Apu!AU30</f>
        <v>353.36799999999999</v>
      </c>
      <c r="AU2" s="46">
        <f>Dépenses_recettes_Apu!AV7+Dépenses_recettes_Apu!AV8+Dépenses_recettes_Apu!AV9-(Dépenses_recettes_Apu!AV14-Dépenses_recettes_Apu!AV13)+Dépenses_recettes_Apu!AV24-Dépenses_recettes_Apu!AV30</f>
        <v>367.84099999999995</v>
      </c>
      <c r="AV2" s="46">
        <f>Dépenses_recettes_Apu!AW7+Dépenses_recettes_Apu!AW8+Dépenses_recettes_Apu!AW9-(Dépenses_recettes_Apu!AW14-Dépenses_recettes_Apu!AW13)+Dépenses_recettes_Apu!AW24-Dépenses_recettes_Apu!AW30</f>
        <v>381.47599999999994</v>
      </c>
      <c r="AW2" s="46">
        <f>Dépenses_recettes_Apu!AX7+Dépenses_recettes_Apu!AX8+Dépenses_recettes_Apu!AX9-(Dépenses_recettes_Apu!AX14-Dépenses_recettes_Apu!AX13)+Dépenses_recettes_Apu!AX24-Dépenses_recettes_Apu!AX30</f>
        <v>392.16399999999993</v>
      </c>
      <c r="AX2" s="46">
        <f>Dépenses_recettes_Apu!AY7+Dépenses_recettes_Apu!AY8+Dépenses_recettes_Apu!AY9-(Dépenses_recettes_Apu!AY14-Dépenses_recettes_Apu!AY13)+Dépenses_recettes_Apu!AY24-Dépenses_recettes_Apu!AY30</f>
        <v>407.03300000000002</v>
      </c>
      <c r="AY2" s="46">
        <f>Dépenses_recettes_Apu!AZ7+Dépenses_recettes_Apu!AZ8+Dépenses_recettes_Apu!AZ9-(Dépenses_recettes_Apu!AZ14-Dépenses_recettes_Apu!AZ13)+Dépenses_recettes_Apu!AZ24-Dépenses_recettes_Apu!AZ30</f>
        <v>417.92800000000005</v>
      </c>
      <c r="AZ2" s="46">
        <f>Dépenses_recettes_Apu!BA7+Dépenses_recettes_Apu!BA8+Dépenses_recettes_Apu!BA9-(Dépenses_recettes_Apu!BA14-Dépenses_recettes_Apu!BA13)+Dépenses_recettes_Apu!BA24-Dépenses_recettes_Apu!BA30</f>
        <v>433.28000000000003</v>
      </c>
      <c r="BA2" s="46">
        <f>Dépenses_recettes_Apu!BB7+Dépenses_recettes_Apu!BB8+Dépenses_recettes_Apu!BB9-(Dépenses_recettes_Apu!BB14-Dépenses_recettes_Apu!BB13)+Dépenses_recettes_Apu!BB24-Dépenses_recettes_Apu!BB30</f>
        <v>440.334</v>
      </c>
      <c r="BB2" s="46">
        <f>Dépenses_recettes_Apu!BC7+Dépenses_recettes_Apu!BC8+Dépenses_recettes_Apu!BC9-(Dépenses_recettes_Apu!BC14-Dépenses_recettes_Apu!BC13)+Dépenses_recettes_Apu!BC24-Dépenses_recettes_Apu!BC30</f>
        <v>444.59500000000003</v>
      </c>
      <c r="BC2" s="46">
        <f>Dépenses_recettes_Apu!BD7+Dépenses_recettes_Apu!BD8+Dépenses_recettes_Apu!BD9-(Dépenses_recettes_Apu!BD14-Dépenses_recettes_Apu!BD13)+Dépenses_recettes_Apu!BD24-Dépenses_recettes_Apu!BD30</f>
        <v>457.42500000000007</v>
      </c>
      <c r="BD2" s="46">
        <f>Dépenses_recettes_Apu!BE7+Dépenses_recettes_Apu!BE8+Dépenses_recettes_Apu!BE9-(Dépenses_recettes_Apu!BE14-Dépenses_recettes_Apu!BE13)+Dépenses_recettes_Apu!BE24-Dépenses_recettes_Apu!BE30</f>
        <v>462.88299999999998</v>
      </c>
      <c r="BE2" s="46">
        <f>Dépenses_recettes_Apu!BF7+Dépenses_recettes_Apu!BF8+Dépenses_recettes_Apu!BF9-(Dépenses_recettes_Apu!BF14-Dépenses_recettes_Apu!BF13)+Dépenses_recettes_Apu!BF24-Dépenses_recettes_Apu!BF30</f>
        <v>462.5080000000001</v>
      </c>
      <c r="BF2" s="46">
        <f>Dépenses_recettes_Apu!BG7+Dépenses_recettes_Apu!BG8+Dépenses_recettes_Apu!BG9-(Dépenses_recettes_Apu!BG14-Dépenses_recettes_Apu!BG13)+Dépenses_recettes_Apu!BG24-Dépenses_recettes_Apu!BG30</f>
        <v>461.73699999999997</v>
      </c>
      <c r="BG2" s="46">
        <f>Dépenses_recettes_Apu!BH7+Dépenses_recettes_Apu!BH8+Dépenses_recettes_Apu!BH9-(Dépenses_recettes_Apu!BH14-Dépenses_recettes_Apu!BH13)+Dépenses_recettes_Apu!BH24-Dépenses_recettes_Apu!BH30</f>
        <v>464.78699999999998</v>
      </c>
      <c r="BH2" s="46">
        <f>Dépenses_recettes_Apu!BI7+Dépenses_recettes_Apu!BI8+Dépenses_recettes_Apu!BI9-(Dépenses_recettes_Apu!BI14-Dépenses_recettes_Apu!BI13)+Dépenses_recettes_Apu!BI24-Dépenses_recettes_Apu!BI30</f>
        <v>476.29000000000008</v>
      </c>
      <c r="BI2" s="46">
        <f>Dépenses_recettes_Apu!BJ7+Dépenses_recettes_Apu!BJ8+Dépenses_recettes_Apu!BJ9-(Dépenses_recettes_Apu!BJ14-Dépenses_recettes_Apu!BJ13)+Dépenses_recettes_Apu!BJ24-Dépenses_recettes_Apu!BJ30</f>
        <v>485.46300000000002</v>
      </c>
      <c r="BJ2" s="46">
        <f>Dépenses_recettes_Apu!BK7+Dépenses_recettes_Apu!BK8+Dépenses_recettes_Apu!BK9-(Dépenses_recettes_Apu!BK14-Dépenses_recettes_Apu!BK13)+Dépenses_recettes_Apu!BK24-Dépenses_recettes_Apu!BK30</f>
        <v>501.47600000000006</v>
      </c>
      <c r="BK2" s="46">
        <f>Dépenses_recettes_Apu!BL7+Dépenses_recettes_Apu!BL8+Dépenses_recettes_Apu!BL9-(Dépenses_recettes_Apu!BL14-Dépenses_recettes_Apu!BL13)+Dépenses_recettes_Apu!BL24-Dépenses_recettes_Apu!BL30</f>
        <v>507.3897</v>
      </c>
      <c r="BL2" s="46">
        <f>Dépenses_recettes_Apu!BM7+Dépenses_recettes_Apu!BM8+Dépenses_recettes_Apu!BM9-(Dépenses_recettes_Apu!BM14-Dépenses_recettes_Apu!BM13)+Dépenses_recettes_Apu!BM24-Dépenses_recettes_Apu!BM30</f>
        <v>529.28750000000002</v>
      </c>
      <c r="BM2" s="46">
        <f>Dépenses_recettes_Apu!BN7+Dépenses_recettes_Apu!BN8+Dépenses_recettes_Apu!BN9-(Dépenses_recettes_Apu!BN14-Dépenses_recettes_Apu!BN13)+Dépenses_recettes_Apu!BN24-Dépenses_recettes_Apu!BN30</f>
        <v>561.18230000000005</v>
      </c>
    </row>
    <row r="3" spans="1:65" x14ac:dyDescent="0.35">
      <c r="A3" s="34" t="s">
        <v>459</v>
      </c>
      <c r="B3" s="46">
        <f>Dépenses_recettes_Apu!C17</f>
        <v>4.1580000000000004</v>
      </c>
      <c r="C3" s="46">
        <f>Dépenses_recettes_Apu!D17</f>
        <v>4.556</v>
      </c>
      <c r="D3" s="46">
        <f>Dépenses_recettes_Apu!E17</f>
        <v>5.1159999999999997</v>
      </c>
      <c r="E3" s="46">
        <f>Dépenses_recettes_Apu!F17</f>
        <v>6.1230000000000002</v>
      </c>
      <c r="F3" s="46">
        <f>Dépenses_recettes_Apu!G17</f>
        <v>7.2789999999999999</v>
      </c>
      <c r="G3" s="46">
        <f>Dépenses_recettes_Apu!H17</f>
        <v>8.2170000000000005</v>
      </c>
      <c r="H3" s="46">
        <f>Dépenses_recettes_Apu!I17</f>
        <v>9.02</v>
      </c>
      <c r="I3" s="46">
        <f>Dépenses_recettes_Apu!J17</f>
        <v>9.8040000000000003</v>
      </c>
      <c r="J3" s="46">
        <f>Dépenses_recettes_Apu!K17</f>
        <v>10.715</v>
      </c>
      <c r="K3" s="46">
        <f>Dépenses_recettes_Apu!L17</f>
        <v>12.186999999999999</v>
      </c>
      <c r="L3" s="46">
        <f>Dépenses_recettes_Apu!M17</f>
        <v>13.804</v>
      </c>
      <c r="M3" s="46">
        <f>Dépenses_recettes_Apu!N17</f>
        <v>15.164999999999999</v>
      </c>
      <c r="N3" s="46">
        <f>Dépenses_recettes_Apu!O17</f>
        <v>16.893000000000001</v>
      </c>
      <c r="O3" s="46">
        <f>Dépenses_recettes_Apu!P17</f>
        <v>19.076000000000001</v>
      </c>
      <c r="P3" s="46">
        <f>Dépenses_recettes_Apu!Q17</f>
        <v>22.021999999999998</v>
      </c>
      <c r="Q3" s="46">
        <f>Dépenses_recettes_Apu!R17</f>
        <v>26.033999999999999</v>
      </c>
      <c r="R3" s="46">
        <f>Dépenses_recettes_Apu!S17</f>
        <v>32.823999999999998</v>
      </c>
      <c r="S3" s="46">
        <f>Dépenses_recettes_Apu!T17</f>
        <v>37.837000000000003</v>
      </c>
      <c r="T3" s="46">
        <f>Dépenses_recettes_Apu!U17</f>
        <v>43.600999999999999</v>
      </c>
      <c r="U3" s="46">
        <f>Dépenses_recettes_Apu!V17</f>
        <v>51.39</v>
      </c>
      <c r="V3" s="46">
        <f>Dépenses_recettes_Apu!W17</f>
        <v>58.892000000000003</v>
      </c>
      <c r="W3" s="46">
        <f>Dépenses_recettes_Apu!X17</f>
        <v>68.260999999999996</v>
      </c>
      <c r="X3" s="46">
        <f>Dépenses_recettes_Apu!Y17</f>
        <v>81.406999999999996</v>
      </c>
      <c r="Y3" s="46">
        <f>Dépenses_recettes_Apu!Z17</f>
        <v>97.066000000000003</v>
      </c>
      <c r="Z3" s="46">
        <f>Dépenses_recettes_Apu!AA17</f>
        <v>108.65900000000001</v>
      </c>
      <c r="AA3" s="46">
        <f>Dépenses_recettes_Apu!AB17</f>
        <v>119.43</v>
      </c>
      <c r="AB3" s="46">
        <f>Dépenses_recettes_Apu!AC17</f>
        <v>129.577</v>
      </c>
      <c r="AC3" s="46">
        <f>Dépenses_recettes_Apu!AD17</f>
        <v>137.816</v>
      </c>
      <c r="AD3" s="46">
        <f>Dépenses_recettes_Apu!AE17</f>
        <v>142.58600000000001</v>
      </c>
      <c r="AE3" s="46">
        <f>Dépenses_recettes_Apu!AF17</f>
        <v>151.49100000000001</v>
      </c>
      <c r="AF3" s="46">
        <f>Dépenses_recettes_Apu!AG17</f>
        <v>160.34</v>
      </c>
      <c r="AG3" s="46">
        <f>Dépenses_recettes_Apu!AH17</f>
        <v>170.44900000000001</v>
      </c>
      <c r="AH3" s="46">
        <f>Dépenses_recettes_Apu!AI17</f>
        <v>181.42699999999999</v>
      </c>
      <c r="AI3" s="46">
        <f>Dépenses_recettes_Apu!AJ17</f>
        <v>192.38200000000001</v>
      </c>
      <c r="AJ3" s="46">
        <f>Dépenses_recettes_Apu!AK17</f>
        <v>203.12100000000001</v>
      </c>
      <c r="AK3" s="46">
        <f>Dépenses_recettes_Apu!AL17</f>
        <v>209.251</v>
      </c>
      <c r="AL3" s="46">
        <f>Dépenses_recettes_Apu!AM17</f>
        <v>215.75</v>
      </c>
      <c r="AM3" s="46">
        <f>Dépenses_recettes_Apu!AN17</f>
        <v>222.751</v>
      </c>
      <c r="AN3" s="46">
        <f>Dépenses_recettes_Apu!AO17</f>
        <v>230.971</v>
      </c>
      <c r="AO3" s="46">
        <f>Dépenses_recettes_Apu!AP17</f>
        <v>236.244</v>
      </c>
      <c r="AP3" s="46">
        <f>Dépenses_recettes_Apu!AQ17</f>
        <v>242.71</v>
      </c>
      <c r="AQ3" s="46">
        <f>Dépenses_recettes_Apu!AR17</f>
        <v>248.28700000000001</v>
      </c>
      <c r="AR3" s="46">
        <f>Dépenses_recettes_Apu!AS17</f>
        <v>259.56400000000002</v>
      </c>
      <c r="AS3" s="46">
        <f>Dépenses_recettes_Apu!AT17</f>
        <v>272.45499999999998</v>
      </c>
      <c r="AT3" s="46">
        <f>Dépenses_recettes_Apu!AU17</f>
        <v>283.52600000000001</v>
      </c>
      <c r="AU3" s="46">
        <f>Dépenses_recettes_Apu!AV17</f>
        <v>296.59199999999998</v>
      </c>
      <c r="AV3" s="46">
        <f>Dépenses_recettes_Apu!AW17</f>
        <v>309.86099999999999</v>
      </c>
      <c r="AW3" s="46">
        <f>Dépenses_recettes_Apu!AX17</f>
        <v>325.07900000000001</v>
      </c>
      <c r="AX3" s="46">
        <f>Dépenses_recettes_Apu!AY17</f>
        <v>339.33499999999998</v>
      </c>
      <c r="AY3" s="46">
        <f>Dépenses_recettes_Apu!AZ17</f>
        <v>350.94600000000003</v>
      </c>
      <c r="AZ3" s="46">
        <f>Dépenses_recettes_Apu!BA17</f>
        <v>371.35</v>
      </c>
      <c r="BA3" s="46">
        <f>Dépenses_recettes_Apu!BB17</f>
        <v>382.87200000000001</v>
      </c>
      <c r="BB3" s="46">
        <f>Dépenses_recettes_Apu!BC17</f>
        <v>394.30399999999997</v>
      </c>
      <c r="BC3" s="46">
        <f>Dépenses_recettes_Apu!BD17</f>
        <v>408.33499999999998</v>
      </c>
      <c r="BD3" s="46">
        <f>Dépenses_recettes_Apu!BE17</f>
        <v>420.52699999999999</v>
      </c>
      <c r="BE3" s="46">
        <f>Dépenses_recettes_Apu!BF17</f>
        <v>429.065</v>
      </c>
      <c r="BF3" s="46">
        <f>Dépenses_recettes_Apu!BG17</f>
        <v>435.99200000000002</v>
      </c>
      <c r="BG3" s="46">
        <f>Dépenses_recettes_Apu!BH17</f>
        <v>442.863</v>
      </c>
      <c r="BH3" s="46">
        <f>Dépenses_recettes_Apu!BI17</f>
        <v>449.99799999999999</v>
      </c>
      <c r="BI3" s="46">
        <f>Dépenses_recettes_Apu!BJ17</f>
        <v>459.38099999999997</v>
      </c>
      <c r="BJ3" s="46">
        <f>Dépenses_recettes_Apu!BK17</f>
        <v>473.04700000000003</v>
      </c>
      <c r="BK3" s="46">
        <f>Dépenses_recettes_Apu!BL17</f>
        <v>519.4126</v>
      </c>
      <c r="BL3" s="46">
        <f>Dépenses_recettes_Apu!BM17</f>
        <v>508.28359999999998</v>
      </c>
      <c r="BM3" s="46">
        <f>Dépenses_recettes_Apu!BN17</f>
        <v>512.88400000000001</v>
      </c>
    </row>
    <row r="4" spans="1:65" x14ac:dyDescent="0.35">
      <c r="A4" s="34" t="s">
        <v>387</v>
      </c>
      <c r="B4" s="46">
        <f>Dépenses_recettes_Apu!C18</f>
        <v>0.66300000000000003</v>
      </c>
      <c r="C4" s="46">
        <f>Dépenses_recettes_Apu!D18</f>
        <v>0.754</v>
      </c>
      <c r="D4" s="46">
        <f>Dépenses_recettes_Apu!E18</f>
        <v>0.877</v>
      </c>
      <c r="E4" s="46">
        <f>Dépenses_recettes_Apu!F18</f>
        <v>1.0209999999999999</v>
      </c>
      <c r="F4" s="46">
        <f>Dépenses_recettes_Apu!G18</f>
        <v>1.2</v>
      </c>
      <c r="G4" s="46">
        <f>Dépenses_recettes_Apu!H18</f>
        <v>1.427</v>
      </c>
      <c r="H4" s="46">
        <f>Dépenses_recettes_Apu!I18</f>
        <v>1.6459999999999999</v>
      </c>
      <c r="I4" s="46">
        <f>Dépenses_recettes_Apu!J18</f>
        <v>1.897</v>
      </c>
      <c r="J4" s="46">
        <f>Dépenses_recettes_Apu!K18</f>
        <v>2.1680000000000001</v>
      </c>
      <c r="K4" s="46">
        <f>Dépenses_recettes_Apu!L18</f>
        <v>2.351</v>
      </c>
      <c r="L4" s="46">
        <f>Dépenses_recettes_Apu!M18</f>
        <v>2.8130000000000002</v>
      </c>
      <c r="M4" s="46">
        <f>Dépenses_recettes_Apu!N18</f>
        <v>3.2469999999999999</v>
      </c>
      <c r="N4" s="46">
        <f>Dépenses_recettes_Apu!O18</f>
        <v>3.6890000000000001</v>
      </c>
      <c r="O4" s="46">
        <f>Dépenses_recettes_Apu!P18</f>
        <v>4.2</v>
      </c>
      <c r="P4" s="46">
        <f>Dépenses_recettes_Apu!Q18</f>
        <v>5.2729999999999997</v>
      </c>
      <c r="Q4" s="46">
        <f>Dépenses_recettes_Apu!R18</f>
        <v>6.2009999999999996</v>
      </c>
      <c r="R4" s="46">
        <f>Dépenses_recettes_Apu!S18</f>
        <v>7.5449999999999999</v>
      </c>
      <c r="S4" s="46">
        <f>Dépenses_recettes_Apu!T18</f>
        <v>8.5250000000000004</v>
      </c>
      <c r="T4" s="46">
        <f>Dépenses_recettes_Apu!U18</f>
        <v>9.3409999999999993</v>
      </c>
      <c r="U4" s="46">
        <f>Dépenses_recettes_Apu!V18</f>
        <v>10.942999999999994</v>
      </c>
      <c r="V4" s="46">
        <f>Dépenses_recettes_Apu!W18</f>
        <v>12.645</v>
      </c>
      <c r="W4" s="46">
        <f>Dépenses_recettes_Apu!X18</f>
        <v>14.833999999999994</v>
      </c>
      <c r="X4" s="46">
        <f>Dépenses_recettes_Apu!Y18</f>
        <v>18.304000000000002</v>
      </c>
      <c r="Y4" s="46">
        <f>Dépenses_recettes_Apu!Z18</f>
        <v>21.278000000000013</v>
      </c>
      <c r="Z4" s="46">
        <f>Dépenses_recettes_Apu!AA18</f>
        <v>23.607000000000003</v>
      </c>
      <c r="AA4" s="46">
        <f>Dépenses_recettes_Apu!AB18</f>
        <v>26.859000000000002</v>
      </c>
      <c r="AB4" s="46">
        <f>Dépenses_recettes_Apu!AC18</f>
        <v>30.553000000000001</v>
      </c>
      <c r="AC4" s="46">
        <f>Dépenses_recettes_Apu!AD18</f>
        <v>33.405999999999999</v>
      </c>
      <c r="AD4" s="46">
        <f>Dépenses_recettes_Apu!AE18</f>
        <v>34.972999999999992</v>
      </c>
      <c r="AE4" s="46">
        <f>Dépenses_recettes_Apu!AF18</f>
        <v>38.347000000000008</v>
      </c>
      <c r="AF4" s="46">
        <f>Dépenses_recettes_Apu!AG18</f>
        <v>40.947000000000017</v>
      </c>
      <c r="AG4" s="46">
        <f>Dépenses_recettes_Apu!AH18</f>
        <v>43.78</v>
      </c>
      <c r="AH4" s="46">
        <f>Dépenses_recettes_Apu!AI18</f>
        <v>46.621999999999986</v>
      </c>
      <c r="AI4" s="46">
        <f>Dépenses_recettes_Apu!AJ18</f>
        <v>48.868000000000002</v>
      </c>
      <c r="AJ4" s="46">
        <f>Dépenses_recettes_Apu!AK18</f>
        <v>52.155000000000001</v>
      </c>
      <c r="AK4" s="46">
        <f>Dépenses_recettes_Apu!AL18</f>
        <v>53.711000000000013</v>
      </c>
      <c r="AL4" s="46">
        <f>Dépenses_recettes_Apu!AM18</f>
        <v>56.192000000000014</v>
      </c>
      <c r="AM4" s="46">
        <f>Dépenses_recettes_Apu!AN18</f>
        <v>59.095999999999989</v>
      </c>
      <c r="AN4" s="46">
        <f>Dépenses_recettes_Apu!AO18</f>
        <v>61.083999999999982</v>
      </c>
      <c r="AO4" s="46">
        <f>Dépenses_recettes_Apu!AP18</f>
        <v>63.873999999999995</v>
      </c>
      <c r="AP4" s="46">
        <f>Dépenses_recettes_Apu!AQ18</f>
        <v>66.872</v>
      </c>
      <c r="AQ4" s="46">
        <f>Dépenses_recettes_Apu!AR18</f>
        <v>71.324000000000041</v>
      </c>
      <c r="AR4" s="46">
        <f>Dépenses_recettes_Apu!AS18</f>
        <v>75.578000000000017</v>
      </c>
      <c r="AS4" s="46">
        <f>Dépenses_recettes_Apu!AT18</f>
        <v>81.20700000000005</v>
      </c>
      <c r="AT4" s="46">
        <f>Dépenses_recettes_Apu!AU18</f>
        <v>87.685000000000002</v>
      </c>
      <c r="AU4" s="46">
        <f>Dépenses_recettes_Apu!AV18</f>
        <v>92.325000000000003</v>
      </c>
      <c r="AV4" s="46">
        <f>Dépenses_recettes_Apu!AW18</f>
        <v>95.784999999999997</v>
      </c>
      <c r="AW4" s="46">
        <f>Dépenses_recettes_Apu!AX18</f>
        <v>100.551</v>
      </c>
      <c r="AX4" s="46">
        <f>Dépenses_recettes_Apu!AY18</f>
        <v>106.005</v>
      </c>
      <c r="AY4" s="46">
        <f>Dépenses_recettes_Apu!AZ18</f>
        <v>110.36099999999998</v>
      </c>
      <c r="AZ4" s="46">
        <f>Dépenses_recettes_Apu!BA18</f>
        <v>114.52500000000001</v>
      </c>
      <c r="BA4" s="46">
        <f>Dépenses_recettes_Apu!BB18</f>
        <v>118.223</v>
      </c>
      <c r="BB4" s="46">
        <f>Dépenses_recettes_Apu!BC18</f>
        <v>121.15300000000001</v>
      </c>
      <c r="BC4" s="46">
        <f>Dépenses_recettes_Apu!BD18</f>
        <v>124.367</v>
      </c>
      <c r="BD4" s="46">
        <f>Dépenses_recettes_Apu!BE18</f>
        <v>127.42100000000001</v>
      </c>
      <c r="BE4" s="46">
        <f>Dépenses_recettes_Apu!BF18</f>
        <v>131.10900000000001</v>
      </c>
      <c r="BF4" s="46">
        <f>Dépenses_recettes_Apu!BG18</f>
        <v>133.23599999999999</v>
      </c>
      <c r="BG4" s="46">
        <f>Dépenses_recettes_Apu!BH18</f>
        <v>136.756</v>
      </c>
      <c r="BH4" s="46">
        <f>Dépenses_recettes_Apu!BI18</f>
        <v>139.696</v>
      </c>
      <c r="BI4" s="46">
        <f>Dépenses_recettes_Apu!BJ18</f>
        <v>141.011</v>
      </c>
      <c r="BJ4" s="46">
        <f>Dépenses_recettes_Apu!BK18</f>
        <v>143.32599999999999</v>
      </c>
      <c r="BK4" s="46">
        <f>Dépenses_recettes_Apu!BL18</f>
        <v>144.8554</v>
      </c>
      <c r="BL4" s="46">
        <f>Dépenses_recettes_Apu!BM18</f>
        <v>164.8254</v>
      </c>
      <c r="BM4" s="46">
        <f>Dépenses_recettes_Apu!BN18</f>
        <v>167.733</v>
      </c>
    </row>
    <row r="5" spans="1:65" x14ac:dyDescent="0.35">
      <c r="A5" s="34" t="s">
        <v>460</v>
      </c>
      <c r="B5" s="46">
        <f>Dépenses_recettes_Apu!C19+Dépenses_recettes_Apu!C22-Dépenses_recettes_Apu!C39</f>
        <v>1.1712</v>
      </c>
      <c r="C5" s="46">
        <f>Dépenses_recettes_Apu!D19+Dépenses_recettes_Apu!D22-Dépenses_recettes_Apu!D39</f>
        <v>1.3140000000000001</v>
      </c>
      <c r="D5" s="46">
        <f>Dépenses_recettes_Apu!E19+Dépenses_recettes_Apu!E22-Dépenses_recettes_Apu!E39</f>
        <v>1.5640000000000001</v>
      </c>
      <c r="E5" s="46">
        <f>Dépenses_recettes_Apu!F19+Dépenses_recettes_Apu!F22-Dépenses_recettes_Apu!F39</f>
        <v>1.798</v>
      </c>
      <c r="F5" s="46">
        <f>Dépenses_recettes_Apu!G19+Dépenses_recettes_Apu!G22-Dépenses_recettes_Apu!G39</f>
        <v>1.9039999999999999</v>
      </c>
      <c r="G5" s="46">
        <f>Dépenses_recettes_Apu!H19+Dépenses_recettes_Apu!H22-Dépenses_recettes_Apu!H39</f>
        <v>1.986</v>
      </c>
      <c r="H5" s="46">
        <f>Dépenses_recettes_Apu!I19+Dépenses_recettes_Apu!I22-Dépenses_recettes_Apu!I39</f>
        <v>2.238</v>
      </c>
      <c r="I5" s="46">
        <f>Dépenses_recettes_Apu!J19+Dépenses_recettes_Apu!J22-Dépenses_recettes_Apu!J39</f>
        <v>2.6859999999999999</v>
      </c>
      <c r="J5" s="46">
        <f>Dépenses_recettes_Apu!K19+Dépenses_recettes_Apu!K22-Dépenses_recettes_Apu!K39</f>
        <v>2.8340000000000001</v>
      </c>
      <c r="K5" s="46">
        <f>Dépenses_recettes_Apu!L19+Dépenses_recettes_Apu!L22-Dépenses_recettes_Apu!L39</f>
        <v>3.4790000000000001</v>
      </c>
      <c r="L5" s="46">
        <f>Dépenses_recettes_Apu!M19+Dépenses_recettes_Apu!M22-Dépenses_recettes_Apu!M39</f>
        <v>3.6260000000000003</v>
      </c>
      <c r="M5" s="46">
        <f>Dépenses_recettes_Apu!N19+Dépenses_recettes_Apu!N22-Dépenses_recettes_Apu!N39</f>
        <v>3.4580000000000002</v>
      </c>
      <c r="N5" s="46">
        <f>Dépenses_recettes_Apu!O19+Dépenses_recettes_Apu!O22-Dépenses_recettes_Apu!O39</f>
        <v>3.0579999999999998</v>
      </c>
      <c r="O5" s="46">
        <f>Dépenses_recettes_Apu!P19+Dépenses_recettes_Apu!P22-Dépenses_recettes_Apu!P39</f>
        <v>3.5460000000000003</v>
      </c>
      <c r="P5" s="46">
        <f>Dépenses_recettes_Apu!Q19+Dépenses_recettes_Apu!Q22-Dépenses_recettes_Apu!Q39</f>
        <v>4.431</v>
      </c>
      <c r="Q5" s="46">
        <f>Dépenses_recettes_Apu!R19+Dépenses_recettes_Apu!R22-Dépenses_recettes_Apu!R39</f>
        <v>4.9720000000000004</v>
      </c>
      <c r="R5" s="46">
        <f>Dépenses_recettes_Apu!S19+Dépenses_recettes_Apu!S22-Dépenses_recettes_Apu!S39</f>
        <v>6.7170000000000005</v>
      </c>
      <c r="S5" s="46">
        <f>Dépenses_recettes_Apu!T19+Dépenses_recettes_Apu!T22-Dépenses_recettes_Apu!T39</f>
        <v>9.5109999999999992</v>
      </c>
      <c r="T5" s="46">
        <f>Dépenses_recettes_Apu!U19+Dépenses_recettes_Apu!U22-Dépenses_recettes_Apu!U39</f>
        <v>8.74</v>
      </c>
      <c r="U5" s="46">
        <f>Dépenses_recettes_Apu!V19+Dépenses_recettes_Apu!V22-Dépenses_recettes_Apu!V39</f>
        <v>9.129999999999999</v>
      </c>
      <c r="V5" s="46">
        <f>Dépenses_recettes_Apu!W19+Dépenses_recettes_Apu!W22-Dépenses_recettes_Apu!W39</f>
        <v>11.045999999999999</v>
      </c>
      <c r="W5" s="46">
        <f>Dépenses_recettes_Apu!X19+Dépenses_recettes_Apu!X22-Dépenses_recettes_Apu!X39</f>
        <v>12.059000000000001</v>
      </c>
      <c r="X5" s="46">
        <f>Dépenses_recettes_Apu!Y19+Dépenses_recettes_Apu!Y22-Dépenses_recettes_Apu!Y39</f>
        <v>14.872</v>
      </c>
      <c r="Y5" s="46">
        <f>Dépenses_recettes_Apu!Z19+Dépenses_recettes_Apu!Z22-Dépenses_recettes_Apu!Z39</f>
        <v>16.477999999999998</v>
      </c>
      <c r="Z5" s="46">
        <f>Dépenses_recettes_Apu!AA19+Dépenses_recettes_Apu!AA22-Dépenses_recettes_Apu!AA39</f>
        <v>18.213000000000001</v>
      </c>
      <c r="AA5" s="46">
        <f>Dépenses_recettes_Apu!AB19+Dépenses_recettes_Apu!AB22-Dépenses_recettes_Apu!AB39</f>
        <v>23.064999999999998</v>
      </c>
      <c r="AB5" s="46">
        <f>Dépenses_recettes_Apu!AC19+Dépenses_recettes_Apu!AC22-Dépenses_recettes_Apu!AC39</f>
        <v>23.356000000000002</v>
      </c>
      <c r="AC5" s="46">
        <f>Dépenses_recettes_Apu!AD19+Dépenses_recettes_Apu!AD22-Dépenses_recettes_Apu!AD39</f>
        <v>25.770000000000003</v>
      </c>
      <c r="AD5" s="46">
        <f>Dépenses_recettes_Apu!AE19+Dépenses_recettes_Apu!AE22-Dépenses_recettes_Apu!AE39</f>
        <v>27.274999999999999</v>
      </c>
      <c r="AE5" s="46">
        <f>Dépenses_recettes_Apu!AF19+Dépenses_recettes_Apu!AF22-Dépenses_recettes_Apu!AF39</f>
        <v>26.41</v>
      </c>
      <c r="AF5" s="46">
        <f>Dépenses_recettes_Apu!AG19+Dépenses_recettes_Apu!AG22-Dépenses_recettes_Apu!AG39</f>
        <v>25.917000000000002</v>
      </c>
      <c r="AG5" s="46">
        <f>Dépenses_recettes_Apu!AH19+Dépenses_recettes_Apu!AH22-Dépenses_recettes_Apu!AH39</f>
        <v>29.301999999999996</v>
      </c>
      <c r="AH5" s="46">
        <f>Dépenses_recettes_Apu!AI19+Dépenses_recettes_Apu!AI22-Dépenses_recettes_Apu!AI39</f>
        <v>26.875</v>
      </c>
      <c r="AI5" s="46">
        <f>Dépenses_recettes_Apu!AJ19+Dépenses_recettes_Apu!AJ22-Dépenses_recettes_Apu!AJ39</f>
        <v>28.744</v>
      </c>
      <c r="AJ5" s="46">
        <f>Dépenses_recettes_Apu!AK19+Dépenses_recettes_Apu!AK22-Dépenses_recettes_Apu!AK39</f>
        <v>35.105000000000004</v>
      </c>
      <c r="AK5" s="46">
        <f>Dépenses_recettes_Apu!AL19+Dépenses_recettes_Apu!AL22-Dépenses_recettes_Apu!AL39</f>
        <v>31.305000000000003</v>
      </c>
      <c r="AL5" s="46">
        <f>Dépenses_recettes_Apu!AM19+Dépenses_recettes_Apu!AM22-Dépenses_recettes_Apu!AM39</f>
        <v>34.340000000000003</v>
      </c>
      <c r="AM5" s="46">
        <f>Dépenses_recettes_Apu!AN19+Dépenses_recettes_Apu!AN22-Dépenses_recettes_Apu!AN39</f>
        <v>29.061</v>
      </c>
      <c r="AN5" s="46">
        <f>Dépenses_recettes_Apu!AO19+Dépenses_recettes_Apu!AO22-Dépenses_recettes_Apu!AO39</f>
        <v>33.444000000000003</v>
      </c>
      <c r="AO5" s="46">
        <f>Dépenses_recettes_Apu!AP19+Dépenses_recettes_Apu!AP22-Dépenses_recettes_Apu!AP39</f>
        <v>29.297000000000001</v>
      </c>
      <c r="AP5" s="46">
        <f>Dépenses_recettes_Apu!AQ19+Dépenses_recettes_Apu!AQ22-Dépenses_recettes_Apu!AQ39</f>
        <v>33.058</v>
      </c>
      <c r="AQ5" s="46">
        <f>Dépenses_recettes_Apu!AR19+Dépenses_recettes_Apu!AR22-Dépenses_recettes_Apu!AR39</f>
        <v>28.907</v>
      </c>
      <c r="AR5" s="46">
        <f>Dépenses_recettes_Apu!AS19+Dépenses_recettes_Apu!AS22-Dépenses_recettes_Apu!AS39</f>
        <v>31.709999999999997</v>
      </c>
      <c r="AS5" s="46">
        <f>Dépenses_recettes_Apu!AT19+Dépenses_recettes_Apu!AT22-Dépenses_recettes_Apu!AT39</f>
        <v>34.81</v>
      </c>
      <c r="AT5" s="46">
        <f>Dépenses_recettes_Apu!AU19+Dépenses_recettes_Apu!AU22-Dépenses_recettes_Apu!AU39</f>
        <v>34.794000000000004</v>
      </c>
      <c r="AU5" s="46">
        <f>Dépenses_recettes_Apu!AV19+Dépenses_recettes_Apu!AV22-Dépenses_recettes_Apu!AV39</f>
        <v>35.804000000000002</v>
      </c>
      <c r="AV5" s="46">
        <f>Dépenses_recettes_Apu!AW19+Dépenses_recettes_Apu!AW22-Dépenses_recettes_Apu!AW39</f>
        <v>37.503999999999998</v>
      </c>
      <c r="AW5" s="46">
        <f>Dépenses_recettes_Apu!AX19+Dépenses_recettes_Apu!AX22-Dépenses_recettes_Apu!AX39</f>
        <v>39.450000000000003</v>
      </c>
      <c r="AX5" s="46">
        <f>Dépenses_recettes_Apu!AY19+Dépenses_recettes_Apu!AY22-Dépenses_recettes_Apu!AY39</f>
        <v>41.782000000000004</v>
      </c>
      <c r="AY5" s="46">
        <f>Dépenses_recettes_Apu!AZ19+Dépenses_recettes_Apu!AZ22-Dépenses_recettes_Apu!AZ39</f>
        <v>48.512999999999998</v>
      </c>
      <c r="AZ5" s="46">
        <f>Dépenses_recettes_Apu!BA19+Dépenses_recettes_Apu!BA22-Dépenses_recettes_Apu!BA39</f>
        <v>53.995000000000005</v>
      </c>
      <c r="BA5" s="46">
        <f>Dépenses_recettes_Apu!BB19+Dépenses_recettes_Apu!BB22-Dépenses_recettes_Apu!BB39</f>
        <v>54.707000000000001</v>
      </c>
      <c r="BB5" s="46">
        <f>Dépenses_recettes_Apu!BC19+Dépenses_recettes_Apu!BC22-Dépenses_recettes_Apu!BC39</f>
        <v>54.518000000000001</v>
      </c>
      <c r="BC5" s="46">
        <f>Dépenses_recettes_Apu!BD19+Dépenses_recettes_Apu!BD22-Dépenses_recettes_Apu!BD39</f>
        <v>57.335999999999999</v>
      </c>
      <c r="BD5" s="46">
        <f>Dépenses_recettes_Apu!BE19+Dépenses_recettes_Apu!BE22-Dépenses_recettes_Apu!BE39</f>
        <v>56.204999999999991</v>
      </c>
      <c r="BE5" s="46">
        <f>Dépenses_recettes_Apu!BF19+Dépenses_recettes_Apu!BF22-Dépenses_recettes_Apu!BF39</f>
        <v>66.289999999999992</v>
      </c>
      <c r="BF5" s="46">
        <f>Dépenses_recettes_Apu!BG19+Dépenses_recettes_Apu!BG22-Dépenses_recettes_Apu!BG39</f>
        <v>77.566000000000003</v>
      </c>
      <c r="BG5" s="46">
        <f>Dépenses_recettes_Apu!BH19+Dépenses_recettes_Apu!BH22-Dépenses_recettes_Apu!BH39</f>
        <v>77.979000000000013</v>
      </c>
      <c r="BH5" s="46">
        <f>Dépenses_recettes_Apu!BI19+Dépenses_recettes_Apu!BI22-Dépenses_recettes_Apu!BI39</f>
        <v>91.14</v>
      </c>
      <c r="BI5" s="46">
        <f>Dépenses_recettes_Apu!BJ19+Dépenses_recettes_Apu!BJ22-Dépenses_recettes_Apu!BJ39</f>
        <v>83.980999999999995</v>
      </c>
      <c r="BJ5" s="46">
        <f>Dépenses_recettes_Apu!BK19+Dépenses_recettes_Apu!BK22-Dépenses_recettes_Apu!BK39</f>
        <v>88.461999999999989</v>
      </c>
      <c r="BK5" s="46">
        <f>Dépenses_recettes_Apu!BL19+Dépenses_recettes_Apu!BL22-Dépenses_recettes_Apu!BL39</f>
        <v>103.35299999999999</v>
      </c>
      <c r="BL5" s="46">
        <f>Dépenses_recettes_Apu!BM19+Dépenses_recettes_Apu!BM22-Dépenses_recettes_Apu!BM39</f>
        <v>115.42699999999999</v>
      </c>
      <c r="BM5" s="46">
        <f>Dépenses_recettes_Apu!BN19+Dépenses_recettes_Apu!BN22-Dépenses_recettes_Apu!BN39</f>
        <v>120.895</v>
      </c>
    </row>
    <row r="6" spans="1:65" x14ac:dyDescent="0.35">
      <c r="A6" s="34" t="s">
        <v>461</v>
      </c>
      <c r="B6" s="46">
        <f>Dépenses_recettes_Apu!C21</f>
        <v>0.60499999999999998</v>
      </c>
      <c r="C6" s="46">
        <f>Dépenses_recettes_Apu!D21</f>
        <v>0.73099999999999998</v>
      </c>
      <c r="D6" s="46">
        <f>Dépenses_recettes_Apu!E21</f>
        <v>0.80900000000000005</v>
      </c>
      <c r="E6" s="46">
        <f>Dépenses_recettes_Apu!F21</f>
        <v>0.78900000000000003</v>
      </c>
      <c r="F6" s="46">
        <f>Dépenses_recettes_Apu!G21</f>
        <v>0.73099999999999998</v>
      </c>
      <c r="G6" s="46">
        <f>Dépenses_recettes_Apu!H21</f>
        <v>0.86799999999999999</v>
      </c>
      <c r="H6" s="46">
        <f>Dépenses_recettes_Apu!I21</f>
        <v>1.002</v>
      </c>
      <c r="I6" s="46">
        <f>Dépenses_recettes_Apu!J21</f>
        <v>1.0229999999999999</v>
      </c>
      <c r="J6" s="46">
        <f>Dépenses_recettes_Apu!K21</f>
        <v>1.139</v>
      </c>
      <c r="K6" s="46">
        <f>Dépenses_recettes_Apu!L21</f>
        <v>1.327</v>
      </c>
      <c r="L6" s="46">
        <f>Dépenses_recettes_Apu!M21</f>
        <v>1.58</v>
      </c>
      <c r="M6" s="46">
        <f>Dépenses_recettes_Apu!N21</f>
        <v>1.857</v>
      </c>
      <c r="N6" s="46">
        <f>Dépenses_recettes_Apu!O21</f>
        <v>2.1150000000000002</v>
      </c>
      <c r="O6" s="46">
        <f>Dépenses_recettes_Apu!P21</f>
        <v>1.8779999999999999</v>
      </c>
      <c r="P6" s="46">
        <f>Dépenses_recettes_Apu!Q21</f>
        <v>2.1360000000000001</v>
      </c>
      <c r="Q6" s="46">
        <f>Dépenses_recettes_Apu!R21</f>
        <v>2.4510000000000001</v>
      </c>
      <c r="R6" s="46">
        <f>Dépenses_recettes_Apu!S21</f>
        <v>3.84</v>
      </c>
      <c r="S6" s="46">
        <f>Dépenses_recettes_Apu!T21</f>
        <v>4.3230000000000004</v>
      </c>
      <c r="T6" s="46">
        <f>Dépenses_recettes_Apu!U21</f>
        <v>4.6920000000000002</v>
      </c>
      <c r="U6" s="46">
        <f>Dépenses_recettes_Apu!V21</f>
        <v>6.1139999999999999</v>
      </c>
      <c r="V6" s="46">
        <f>Dépenses_recettes_Apu!W21</f>
        <v>7.1909999999999998</v>
      </c>
      <c r="W6" s="46">
        <f>Dépenses_recettes_Apu!X21</f>
        <v>7.5780000000000003</v>
      </c>
      <c r="X6" s="46">
        <f>Dépenses_recettes_Apu!Y21</f>
        <v>9.6470000000000002</v>
      </c>
      <c r="Y6" s="46">
        <f>Dépenses_recettes_Apu!Z21</f>
        <v>11.869</v>
      </c>
      <c r="Z6" s="46">
        <f>Dépenses_recettes_Apu!AA21</f>
        <v>13.32</v>
      </c>
      <c r="AA6" s="46">
        <f>Dépenses_recettes_Apu!AB21</f>
        <v>14.628</v>
      </c>
      <c r="AB6" s="46">
        <f>Dépenses_recettes_Apu!AC21</f>
        <v>16.747</v>
      </c>
      <c r="AC6" s="46">
        <f>Dépenses_recettes_Apu!AD21</f>
        <v>17.945</v>
      </c>
      <c r="AD6" s="46">
        <f>Dépenses_recettes_Apu!AE21</f>
        <v>19.244</v>
      </c>
      <c r="AE6" s="46">
        <f>Dépenses_recettes_Apu!AF21</f>
        <v>22.530999999999999</v>
      </c>
      <c r="AF6" s="46">
        <f>Dépenses_recettes_Apu!AG21</f>
        <v>23.021000000000001</v>
      </c>
      <c r="AG6" s="46">
        <f>Dépenses_recettes_Apu!AH21</f>
        <v>24.742000000000001</v>
      </c>
      <c r="AH6" s="46">
        <f>Dépenses_recettes_Apu!AI21</f>
        <v>28.78</v>
      </c>
      <c r="AI6" s="46">
        <f>Dépenses_recettes_Apu!AJ21</f>
        <v>31.472000000000001</v>
      </c>
      <c r="AJ6" s="46">
        <f>Dépenses_recettes_Apu!AK21</f>
        <v>32.635999999999996</v>
      </c>
      <c r="AK6" s="46">
        <f>Dépenses_recettes_Apu!AL21</f>
        <v>34.658000000000001</v>
      </c>
      <c r="AL6" s="46">
        <f>Dépenses_recettes_Apu!AM21</f>
        <v>34.933</v>
      </c>
      <c r="AM6" s="46">
        <f>Dépenses_recettes_Apu!AN21</f>
        <v>35.802999999999997</v>
      </c>
      <c r="AN6" s="46">
        <f>Dépenses_recettes_Apu!AO21</f>
        <v>35.836000000000006</v>
      </c>
      <c r="AO6" s="46">
        <f>Dépenses_recettes_Apu!AP21</f>
        <v>37.752000000000002</v>
      </c>
      <c r="AP6" s="46">
        <f>Dépenses_recettes_Apu!AQ21</f>
        <v>38.069000000000003</v>
      </c>
      <c r="AQ6" s="46">
        <f>Dépenses_recettes_Apu!AR21</f>
        <v>40.936999999999998</v>
      </c>
      <c r="AR6" s="46">
        <f>Dépenses_recettes_Apu!AS21</f>
        <v>42.698999999999998</v>
      </c>
      <c r="AS6" s="46">
        <f>Dépenses_recettes_Apu!AT21</f>
        <v>45.834000000000003</v>
      </c>
      <c r="AT6" s="46">
        <f>Dépenses_recettes_Apu!AU21</f>
        <v>48.661000000000001</v>
      </c>
      <c r="AU6" s="46">
        <f>Dépenses_recettes_Apu!AV21</f>
        <v>49.263000000000005</v>
      </c>
      <c r="AV6" s="46">
        <f>Dépenses_recettes_Apu!AW21</f>
        <v>53.969000000000001</v>
      </c>
      <c r="AW6" s="46">
        <f>Dépenses_recettes_Apu!AX21</f>
        <v>55.994999999999997</v>
      </c>
      <c r="AX6" s="46">
        <f>Dépenses_recettes_Apu!AY21</f>
        <v>58.356000000000002</v>
      </c>
      <c r="AY6" s="46">
        <f>Dépenses_recettes_Apu!AZ21</f>
        <v>61.451999999999998</v>
      </c>
      <c r="AZ6" s="46">
        <f>Dépenses_recettes_Apu!BA21</f>
        <v>66.022999999999996</v>
      </c>
      <c r="BA6" s="46">
        <f>Dépenses_recettes_Apu!BB21</f>
        <v>67.578999999999994</v>
      </c>
      <c r="BB6" s="46">
        <f>Dépenses_recettes_Apu!BC21</f>
        <v>68.213999999999999</v>
      </c>
      <c r="BC6" s="46">
        <f>Dépenses_recettes_Apu!BD21</f>
        <v>70.760999999999996</v>
      </c>
      <c r="BD6" s="46">
        <f>Dépenses_recettes_Apu!BE21</f>
        <v>74.477000000000004</v>
      </c>
      <c r="BE6" s="46">
        <f>Dépenses_recettes_Apu!BF21</f>
        <v>72.132999999999996</v>
      </c>
      <c r="BF6" s="46">
        <f>Dépenses_recettes_Apu!BG21</f>
        <v>73.305999999999997</v>
      </c>
      <c r="BG6" s="46">
        <f>Dépenses_recettes_Apu!BH21</f>
        <v>79.447000000000003</v>
      </c>
      <c r="BH6" s="46">
        <f>Dépenses_recettes_Apu!BI21</f>
        <v>77.751000000000005</v>
      </c>
      <c r="BI6" s="46">
        <f>Dépenses_recettes_Apu!BJ21</f>
        <v>82.096000000000004</v>
      </c>
      <c r="BJ6" s="46">
        <f>Dépenses_recettes_Apu!BK21</f>
        <v>85.093000000000004</v>
      </c>
      <c r="BK6" s="46">
        <f>Dépenses_recettes_Apu!BL21</f>
        <v>95.153000000000006</v>
      </c>
      <c r="BL6" s="46">
        <f>Dépenses_recettes_Apu!BM21</f>
        <v>102.0183</v>
      </c>
      <c r="BM6" s="46">
        <f>Dépenses_recettes_Apu!BN21</f>
        <v>102.2534</v>
      </c>
    </row>
    <row r="7" spans="1:65" x14ac:dyDescent="0.35">
      <c r="A7" s="34" t="s">
        <v>462</v>
      </c>
      <c r="B7" s="46">
        <f>Dépenses_recettes_Apu!C14+Dépenses_recettes_Apu!C10</f>
        <v>0.53200000000000003</v>
      </c>
      <c r="C7" s="46">
        <f>Dépenses_recettes_Apu!D14+Dépenses_recettes_Apu!D10</f>
        <v>0.53800000000000003</v>
      </c>
      <c r="D7" s="46">
        <f>Dépenses_recettes_Apu!E14+Dépenses_recettes_Apu!E10</f>
        <v>0.55500000000000005</v>
      </c>
      <c r="E7" s="46">
        <f>Dépenses_recettes_Apu!F14+Dépenses_recettes_Apu!F10</f>
        <v>0.627</v>
      </c>
      <c r="F7" s="46">
        <f>Dépenses_recettes_Apu!G14+Dépenses_recettes_Apu!G10</f>
        <v>0.627</v>
      </c>
      <c r="G7" s="46">
        <f>Dépenses_recettes_Apu!H14+Dépenses_recettes_Apu!H10</f>
        <v>0.59199999999999997</v>
      </c>
      <c r="H7" s="46">
        <f>Dépenses_recettes_Apu!I14+Dépenses_recettes_Apu!I10</f>
        <v>0.66</v>
      </c>
      <c r="I7" s="46">
        <f>Dépenses_recettes_Apu!J14+Dépenses_recettes_Apu!J10</f>
        <v>0.64600000000000002</v>
      </c>
      <c r="J7" s="46">
        <f>Dépenses_recettes_Apu!K14+Dépenses_recettes_Apu!K10</f>
        <v>0.88600000000000001</v>
      </c>
      <c r="K7" s="46">
        <f>Dépenses_recettes_Apu!L14+Dépenses_recettes_Apu!L10</f>
        <v>1.0509999999999999</v>
      </c>
      <c r="L7" s="46">
        <f>Dépenses_recettes_Apu!M14+Dépenses_recettes_Apu!M10</f>
        <v>1.1779999999999999</v>
      </c>
      <c r="M7" s="46">
        <f>Dépenses_recettes_Apu!N14+Dépenses_recettes_Apu!N10</f>
        <v>1.1359999999999999</v>
      </c>
      <c r="N7" s="46">
        <f>Dépenses_recettes_Apu!O14+Dépenses_recettes_Apu!O10</f>
        <v>1.127</v>
      </c>
      <c r="O7" s="46">
        <f>Dépenses_recettes_Apu!P14+Dépenses_recettes_Apu!P10</f>
        <v>1.022</v>
      </c>
      <c r="P7" s="46">
        <f>Dépenses_recettes_Apu!Q14+Dépenses_recettes_Apu!Q10</f>
        <v>1.0589999999999999</v>
      </c>
      <c r="Q7" s="46">
        <f>Dépenses_recettes_Apu!R14+Dépenses_recettes_Apu!R10</f>
        <v>1.3460000000000001</v>
      </c>
      <c r="R7" s="46">
        <f>Dépenses_recettes_Apu!S14+Dépenses_recettes_Apu!S10</f>
        <v>2.3519999999999999</v>
      </c>
      <c r="S7" s="46">
        <f>Dépenses_recettes_Apu!T14+Dépenses_recettes_Apu!T10</f>
        <v>2.48</v>
      </c>
      <c r="T7" s="46">
        <f>Dépenses_recettes_Apu!U14+Dépenses_recettes_Apu!U10</f>
        <v>3.109</v>
      </c>
      <c r="U7" s="46">
        <f>Dépenses_recettes_Apu!V14+Dépenses_recettes_Apu!V10</f>
        <v>3.8650000000000002</v>
      </c>
      <c r="V7" s="46">
        <f>Dépenses_recettes_Apu!W14+Dépenses_recettes_Apu!W10</f>
        <v>4.8140000000000001</v>
      </c>
      <c r="W7" s="46">
        <f>Dépenses_recettes_Apu!X14+Dépenses_recettes_Apu!X10</f>
        <v>5.7949999999999999</v>
      </c>
      <c r="X7" s="46">
        <f>Dépenses_recettes_Apu!Y14+Dépenses_recettes_Apu!Y10</f>
        <v>8.9819999999999993</v>
      </c>
      <c r="Y7" s="46">
        <f>Dépenses_recettes_Apu!Z14+Dépenses_recettes_Apu!Z10</f>
        <v>10.638999999999999</v>
      </c>
      <c r="Z7" s="46">
        <f>Dépenses_recettes_Apu!AA14+Dépenses_recettes_Apu!AA10</f>
        <v>14.88</v>
      </c>
      <c r="AA7" s="46">
        <f>Dépenses_recettes_Apu!AB14+Dépenses_recettes_Apu!AB10</f>
        <v>17.071000000000002</v>
      </c>
      <c r="AB7" s="46">
        <f>Dépenses_recettes_Apu!AC14+Dépenses_recettes_Apu!AC10</f>
        <v>19.829000000000001</v>
      </c>
      <c r="AC7" s="46">
        <f>Dépenses_recettes_Apu!AD14+Dépenses_recettes_Apu!AD10</f>
        <v>21.603999999999999</v>
      </c>
      <c r="AD7" s="46">
        <f>Dépenses_recettes_Apu!AE14+Dépenses_recettes_Apu!AE10</f>
        <v>21.943000000000001</v>
      </c>
      <c r="AE7" s="46">
        <f>Dépenses_recettes_Apu!AF14+Dépenses_recettes_Apu!AF10</f>
        <v>22.817</v>
      </c>
      <c r="AF7" s="46">
        <f>Dépenses_recettes_Apu!AG14+Dépenses_recettes_Apu!AG10</f>
        <v>25.332999999999998</v>
      </c>
      <c r="AG7" s="46">
        <f>Dépenses_recettes_Apu!AH14+Dépenses_recettes_Apu!AH10</f>
        <v>29.013999999999999</v>
      </c>
      <c r="AH7" s="46">
        <f>Dépenses_recettes_Apu!AI14+Dépenses_recettes_Apu!AI10</f>
        <v>31.559000000000001</v>
      </c>
      <c r="AI7" s="46">
        <f>Dépenses_recettes_Apu!AJ14+Dépenses_recettes_Apu!AJ10</f>
        <v>34.786999999999999</v>
      </c>
      <c r="AJ7" s="46">
        <f>Dépenses_recettes_Apu!AK14+Dépenses_recettes_Apu!AK10</f>
        <v>38.115000000000002</v>
      </c>
      <c r="AK7" s="46">
        <f>Dépenses_recettes_Apu!AL14+Dépenses_recettes_Apu!AL10</f>
        <v>40.805999999999997</v>
      </c>
      <c r="AL7" s="46">
        <f>Dépenses_recettes_Apu!AM14+Dépenses_recettes_Apu!AM10</f>
        <v>43.866</v>
      </c>
      <c r="AM7" s="46">
        <f>Dépenses_recettes_Apu!AN14+Dépenses_recettes_Apu!AN10</f>
        <v>46.573</v>
      </c>
      <c r="AN7" s="46">
        <f>Dépenses_recettes_Apu!AO14+Dépenses_recettes_Apu!AO10</f>
        <v>46.991</v>
      </c>
      <c r="AO7" s="46">
        <f>Dépenses_recettes_Apu!AP14+Dépenses_recettes_Apu!AP10</f>
        <v>47.021000000000001</v>
      </c>
      <c r="AP7" s="46">
        <f>Dépenses_recettes_Apu!AQ14+Dépenses_recettes_Apu!AQ10</f>
        <v>45.331000000000003</v>
      </c>
      <c r="AQ7" s="46">
        <f>Dépenses_recettes_Apu!AR14+Dépenses_recettes_Apu!AR10</f>
        <v>45.910999999999994</v>
      </c>
      <c r="AR7" s="46">
        <f>Dépenses_recettes_Apu!AS14+Dépenses_recettes_Apu!AS10</f>
        <v>47.57</v>
      </c>
      <c r="AS7" s="46">
        <f>Dépenses_recettes_Apu!AT14+Dépenses_recettes_Apu!AT10</f>
        <v>48.749000000000002</v>
      </c>
      <c r="AT7" s="46">
        <f>Dépenses_recettes_Apu!AU14+Dépenses_recettes_Apu!AU10</f>
        <v>47.533000000000001</v>
      </c>
      <c r="AU7" s="46">
        <f>Dépenses_recettes_Apu!AV14+Dépenses_recettes_Apu!AV10</f>
        <v>48.335000000000001</v>
      </c>
      <c r="AV7" s="46">
        <f>Dépenses_recettes_Apu!AW14+Dépenses_recettes_Apu!AW10</f>
        <v>49.565999999999995</v>
      </c>
      <c r="AW7" s="46">
        <f>Dépenses_recettes_Apu!AX14+Dépenses_recettes_Apu!AX10</f>
        <v>49.603999999999999</v>
      </c>
      <c r="AX7" s="46">
        <f>Dépenses_recettes_Apu!AY14+Dépenses_recettes_Apu!AY10</f>
        <v>52.877000000000002</v>
      </c>
      <c r="AY7" s="46">
        <f>Dépenses_recettes_Apu!AZ14+Dépenses_recettes_Apu!AZ10</f>
        <v>57.131</v>
      </c>
      <c r="AZ7" s="46">
        <f>Dépenses_recettes_Apu!BA14+Dépenses_recettes_Apu!BA10</f>
        <v>51.126999999999995</v>
      </c>
      <c r="BA7" s="46">
        <f>Dépenses_recettes_Apu!BB14+Dépenses_recettes_Apu!BB10</f>
        <v>54.103000000000002</v>
      </c>
      <c r="BB7" s="46">
        <f>Dépenses_recettes_Apu!BC14+Dépenses_recettes_Apu!BC10</f>
        <v>58.491999999999997</v>
      </c>
      <c r="BC7" s="46">
        <f>Dépenses_recettes_Apu!BD14+Dépenses_recettes_Apu!BD10</f>
        <v>57.622999999999998</v>
      </c>
      <c r="BD7" s="46">
        <f>Dépenses_recettes_Apu!BE14+Dépenses_recettes_Apu!BE10</f>
        <v>52.448999999999998</v>
      </c>
      <c r="BE7" s="46">
        <f>Dépenses_recettes_Apu!BF14+Dépenses_recettes_Apu!BF10</f>
        <v>50.945</v>
      </c>
      <c r="BF7" s="46">
        <f>Dépenses_recettes_Apu!BG14+Dépenses_recettes_Apu!BG10</f>
        <v>48.146000000000001</v>
      </c>
      <c r="BG7" s="46">
        <f>Dépenses_recettes_Apu!BH14+Dépenses_recettes_Apu!BH10</f>
        <v>45.847999999999999</v>
      </c>
      <c r="BH7" s="46">
        <f>Dépenses_recettes_Apu!BI14+Dépenses_recettes_Apu!BI10</f>
        <v>44.126000000000005</v>
      </c>
      <c r="BI7" s="46">
        <f>Dépenses_recettes_Apu!BJ14+Dépenses_recettes_Apu!BJ10</f>
        <v>44.353000000000002</v>
      </c>
      <c r="BJ7" s="46">
        <f>Dépenses_recettes_Apu!BK14+Dépenses_recettes_Apu!BK10</f>
        <v>38.986999999999995</v>
      </c>
      <c r="BK7" s="46">
        <f>Dépenses_recettes_Apu!BL14+Dépenses_recettes_Apu!BL10</f>
        <v>32.947000000000003</v>
      </c>
      <c r="BL7" s="46">
        <f>Dépenses_recettes_Apu!BM14+Dépenses_recettes_Apu!BM10</f>
        <v>38.226999999999997</v>
      </c>
      <c r="BM7" s="46">
        <f>Dépenses_recettes_Apu!BN14+Dépenses_recettes_Apu!BN10</f>
        <v>53.408000000000001</v>
      </c>
    </row>
    <row r="8" spans="1:65" x14ac:dyDescent="0.35">
      <c r="A8" s="34" t="s">
        <v>392</v>
      </c>
      <c r="B8" s="46">
        <f>SUM(B2:B7)</f>
        <v>14.766800000000002</v>
      </c>
      <c r="C8" s="46">
        <f t="shared" ref="C8:BM8" si="0">SUM(C2:C7)</f>
        <v>16.068200000000001</v>
      </c>
      <c r="D8" s="46">
        <f t="shared" si="0"/>
        <v>18.099900000000002</v>
      </c>
      <c r="E8" s="46">
        <f t="shared" si="0"/>
        <v>20.9314</v>
      </c>
      <c r="F8" s="46">
        <f t="shared" si="0"/>
        <v>23.945199999999996</v>
      </c>
      <c r="G8" s="46">
        <f t="shared" si="0"/>
        <v>26.865299999999998</v>
      </c>
      <c r="H8" s="46">
        <f t="shared" si="0"/>
        <v>29.575099999999999</v>
      </c>
      <c r="I8" s="46">
        <f t="shared" si="0"/>
        <v>32.200699999999998</v>
      </c>
      <c r="J8" s="46">
        <f t="shared" si="0"/>
        <v>35.406300000000002</v>
      </c>
      <c r="K8" s="46">
        <f t="shared" si="0"/>
        <v>40.509699999999995</v>
      </c>
      <c r="L8" s="46">
        <f t="shared" si="0"/>
        <v>45.313599999999994</v>
      </c>
      <c r="M8" s="46">
        <f t="shared" si="0"/>
        <v>49.790199999999999</v>
      </c>
      <c r="N8" s="46">
        <f t="shared" si="0"/>
        <v>54.990600000000001</v>
      </c>
      <c r="O8" s="46">
        <f t="shared" si="0"/>
        <v>61.066299999999998</v>
      </c>
      <c r="P8" s="46">
        <f t="shared" si="0"/>
        <v>69.888099999999994</v>
      </c>
      <c r="Q8" s="46">
        <f t="shared" si="0"/>
        <v>82.341199999999986</v>
      </c>
      <c r="R8" s="46">
        <f t="shared" si="0"/>
        <v>103.92150000000001</v>
      </c>
      <c r="S8" s="46">
        <f t="shared" si="0"/>
        <v>121.35110000000002</v>
      </c>
      <c r="T8" s="46">
        <f t="shared" si="0"/>
        <v>134.10849999999999</v>
      </c>
      <c r="U8" s="46">
        <f t="shared" si="0"/>
        <v>155.721</v>
      </c>
      <c r="V8" s="46">
        <f t="shared" si="0"/>
        <v>178.91799999999998</v>
      </c>
      <c r="W8" s="46">
        <f t="shared" si="0"/>
        <v>207.15099999999998</v>
      </c>
      <c r="X8" s="46">
        <f t="shared" si="0"/>
        <v>246.48999999999998</v>
      </c>
      <c r="Y8" s="46">
        <f t="shared" si="0"/>
        <v>290.48500000000001</v>
      </c>
      <c r="Z8" s="46">
        <f t="shared" si="0"/>
        <v>325.58600000000001</v>
      </c>
      <c r="AA8" s="46">
        <f t="shared" si="0"/>
        <v>360.24499999999995</v>
      </c>
      <c r="AB8" s="46">
        <f t="shared" si="0"/>
        <v>390.93900000000002</v>
      </c>
      <c r="AC8" s="46">
        <f t="shared" si="0"/>
        <v>417.084</v>
      </c>
      <c r="AD8" s="46">
        <f t="shared" si="0"/>
        <v>433.32499999999993</v>
      </c>
      <c r="AE8" s="46">
        <f t="shared" si="0"/>
        <v>462.27300000000002</v>
      </c>
      <c r="AF8" s="46">
        <f t="shared" si="0"/>
        <v>486.56200000000013</v>
      </c>
      <c r="AG8" s="46">
        <f t="shared" si="0"/>
        <v>520.91899999999998</v>
      </c>
      <c r="AH8" s="46">
        <f t="shared" si="0"/>
        <v>552.42899999999986</v>
      </c>
      <c r="AI8" s="46">
        <f t="shared" si="0"/>
        <v>587.50400000000002</v>
      </c>
      <c r="AJ8" s="46">
        <f t="shared" si="0"/>
        <v>621.67200000000003</v>
      </c>
      <c r="AK8" s="46">
        <f t="shared" si="0"/>
        <v>635.57000000000005</v>
      </c>
      <c r="AL8" s="46">
        <f t="shared" si="0"/>
        <v>658.07800000000009</v>
      </c>
      <c r="AM8" s="46">
        <f t="shared" si="0"/>
        <v>677.59900000000005</v>
      </c>
      <c r="AN8" s="46">
        <f t="shared" si="0"/>
        <v>695.74199999999985</v>
      </c>
      <c r="AO8" s="46">
        <f t="shared" si="0"/>
        <v>705.63499999999999</v>
      </c>
      <c r="AP8" s="46">
        <f t="shared" si="0"/>
        <v>726.96199999999999</v>
      </c>
      <c r="AQ8" s="46">
        <f t="shared" si="0"/>
        <v>751.62500000000011</v>
      </c>
      <c r="AR8" s="46">
        <f t="shared" si="0"/>
        <v>782.72800000000007</v>
      </c>
      <c r="AS8" s="46">
        <f t="shared" si="0"/>
        <v>825.2320000000002</v>
      </c>
      <c r="AT8" s="46">
        <f t="shared" si="0"/>
        <v>855.56699999999989</v>
      </c>
      <c r="AU8" s="46">
        <f t="shared" si="0"/>
        <v>890.16000000000008</v>
      </c>
      <c r="AV8" s="46">
        <f t="shared" si="0"/>
        <v>928.16100000000006</v>
      </c>
      <c r="AW8" s="46">
        <f t="shared" si="0"/>
        <v>962.84300000000007</v>
      </c>
      <c r="AX8" s="46">
        <f t="shared" si="0"/>
        <v>1005.3879999999999</v>
      </c>
      <c r="AY8" s="46">
        <f t="shared" si="0"/>
        <v>1046.3310000000001</v>
      </c>
      <c r="AZ8" s="46">
        <f t="shared" si="0"/>
        <v>1090.3</v>
      </c>
      <c r="BA8" s="46">
        <f t="shared" si="0"/>
        <v>1117.818</v>
      </c>
      <c r="BB8" s="46">
        <f t="shared" si="0"/>
        <v>1141.2760000000001</v>
      </c>
      <c r="BC8" s="46">
        <f t="shared" si="0"/>
        <v>1175.847</v>
      </c>
      <c r="BD8" s="46">
        <f t="shared" si="0"/>
        <v>1193.9620000000002</v>
      </c>
      <c r="BE8" s="46">
        <f t="shared" si="0"/>
        <v>1212.0500000000002</v>
      </c>
      <c r="BF8" s="46">
        <f t="shared" si="0"/>
        <v>1229.9830000000002</v>
      </c>
      <c r="BG8" s="46">
        <f t="shared" si="0"/>
        <v>1247.6799999999998</v>
      </c>
      <c r="BH8" s="46">
        <f t="shared" si="0"/>
        <v>1279.001</v>
      </c>
      <c r="BI8" s="46">
        <f t="shared" si="0"/>
        <v>1296.2850000000001</v>
      </c>
      <c r="BJ8" s="46">
        <f t="shared" si="0"/>
        <v>1330.3910000000003</v>
      </c>
      <c r="BK8" s="46">
        <f t="shared" si="0"/>
        <v>1403.1107000000002</v>
      </c>
      <c r="BL8" s="46">
        <f t="shared" si="0"/>
        <v>1458.0688</v>
      </c>
      <c r="BM8" s="46">
        <f t="shared" si="0"/>
        <v>1518.3556999999998</v>
      </c>
    </row>
    <row r="10" spans="1:65" s="37" customFormat="1" ht="13.15" x14ac:dyDescent="0.4">
      <c r="A10" s="37" t="s">
        <v>463</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row>
    <row r="11" spans="1:65" x14ac:dyDescent="0.35">
      <c r="A11" s="34" t="s">
        <v>458</v>
      </c>
      <c r="B11" s="48">
        <f>B2/B$8</f>
        <v>0.51721429151881237</v>
      </c>
      <c r="C11" s="48">
        <f t="shared" ref="C11:BM15" si="1">C2/C$8</f>
        <v>0.50878131962509798</v>
      </c>
      <c r="D11" s="48">
        <f t="shared" si="1"/>
        <v>0.50712434875330803</v>
      </c>
      <c r="E11" s="48">
        <f t="shared" si="1"/>
        <v>0.50514537966882289</v>
      </c>
      <c r="F11" s="48">
        <f t="shared" si="1"/>
        <v>0.50967208459315438</v>
      </c>
      <c r="G11" s="48">
        <f t="shared" si="1"/>
        <v>0.51275437087990827</v>
      </c>
      <c r="H11" s="48">
        <f t="shared" si="1"/>
        <v>0.50749109893119548</v>
      </c>
      <c r="I11" s="48">
        <f t="shared" si="1"/>
        <v>0.50137729925125851</v>
      </c>
      <c r="J11" s="48">
        <f t="shared" si="1"/>
        <v>0.4989027376483845</v>
      </c>
      <c r="K11" s="48">
        <f t="shared" si="1"/>
        <v>0.49654033478401471</v>
      </c>
      <c r="L11" s="48">
        <f t="shared" si="1"/>
        <v>0.49240404646728581</v>
      </c>
      <c r="M11" s="48">
        <f t="shared" si="1"/>
        <v>0.50064470518294768</v>
      </c>
      <c r="N11" s="48">
        <f t="shared" si="1"/>
        <v>0.51115281520841738</v>
      </c>
      <c r="O11" s="48">
        <f t="shared" si="1"/>
        <v>0.5132831037740947</v>
      </c>
      <c r="P11" s="48">
        <f t="shared" si="1"/>
        <v>0.50032981294383461</v>
      </c>
      <c r="Q11" s="48">
        <f t="shared" si="1"/>
        <v>0.50202328846312672</v>
      </c>
      <c r="R11" s="48">
        <f t="shared" si="1"/>
        <v>0.48732456710112915</v>
      </c>
      <c r="S11" s="48">
        <f t="shared" si="1"/>
        <v>0.48351518857266218</v>
      </c>
      <c r="T11" s="48">
        <f t="shared" si="1"/>
        <v>0.48188966396611704</v>
      </c>
      <c r="U11" s="48">
        <f t="shared" si="1"/>
        <v>0.47700053300454015</v>
      </c>
      <c r="V11" s="48">
        <f t="shared" si="1"/>
        <v>0.47133323645468872</v>
      </c>
      <c r="W11" s="48">
        <f t="shared" si="1"/>
        <v>0.47609714652596419</v>
      </c>
      <c r="X11" s="48">
        <f t="shared" si="1"/>
        <v>0.45956428252667453</v>
      </c>
      <c r="Y11" s="48">
        <f t="shared" si="1"/>
        <v>0.4583885570683513</v>
      </c>
      <c r="Z11" s="48">
        <f t="shared" si="1"/>
        <v>0.45120797577291399</v>
      </c>
      <c r="AA11" s="48">
        <f t="shared" si="1"/>
        <v>0.4418992630015684</v>
      </c>
      <c r="AB11" s="48">
        <f t="shared" si="1"/>
        <v>0.43709376654669913</v>
      </c>
      <c r="AC11" s="48">
        <f t="shared" si="1"/>
        <v>0.43286963777080878</v>
      </c>
      <c r="AD11" s="48">
        <f t="shared" si="1"/>
        <v>0.43224831246754752</v>
      </c>
      <c r="AE11" s="48">
        <f t="shared" si="1"/>
        <v>0.43410928174476987</v>
      </c>
      <c r="AF11" s="48">
        <f t="shared" si="1"/>
        <v>0.43366313028966497</v>
      </c>
      <c r="AG11" s="48">
        <f t="shared" si="1"/>
        <v>0.42930282827080601</v>
      </c>
      <c r="AH11" s="48">
        <f t="shared" si="1"/>
        <v>0.42931489838513187</v>
      </c>
      <c r="AI11" s="48">
        <f t="shared" si="1"/>
        <v>0.42765836487921782</v>
      </c>
      <c r="AJ11" s="48">
        <f t="shared" si="1"/>
        <v>0.41909560025222303</v>
      </c>
      <c r="AK11" s="48">
        <f t="shared" si="1"/>
        <v>0.41826864074767528</v>
      </c>
      <c r="AL11" s="48">
        <f t="shared" si="1"/>
        <v>0.41483988220241363</v>
      </c>
      <c r="AM11" s="48">
        <f t="shared" si="1"/>
        <v>0.4195918234826202</v>
      </c>
      <c r="AN11" s="48">
        <f t="shared" si="1"/>
        <v>0.41310715753828298</v>
      </c>
      <c r="AO11" s="48">
        <f t="shared" si="1"/>
        <v>0.41302798188865347</v>
      </c>
      <c r="AP11" s="48">
        <f t="shared" si="1"/>
        <v>0.41394460783369696</v>
      </c>
      <c r="AQ11" s="48">
        <f t="shared" si="1"/>
        <v>0.42076700482288371</v>
      </c>
      <c r="AR11" s="48">
        <f t="shared" si="1"/>
        <v>0.41598997352847988</v>
      </c>
      <c r="AS11" s="48">
        <f t="shared" si="1"/>
        <v>0.41464339725071248</v>
      </c>
      <c r="AT11" s="48">
        <f t="shared" si="1"/>
        <v>0.4130220076276902</v>
      </c>
      <c r="AU11" s="48">
        <f t="shared" si="1"/>
        <v>0.41323020580569775</v>
      </c>
      <c r="AV11" s="48">
        <f t="shared" si="1"/>
        <v>0.41100197056329657</v>
      </c>
      <c r="AW11" s="48">
        <f t="shared" si="1"/>
        <v>0.40729797069719559</v>
      </c>
      <c r="AX11" s="48">
        <f t="shared" si="1"/>
        <v>0.40485165925990768</v>
      </c>
      <c r="AY11" s="48">
        <f t="shared" si="1"/>
        <v>0.39942236252199353</v>
      </c>
      <c r="AZ11" s="48">
        <f t="shared" si="1"/>
        <v>0.39739521232688257</v>
      </c>
      <c r="BA11" s="48">
        <f t="shared" si="1"/>
        <v>0.39392280317547224</v>
      </c>
      <c r="BB11" s="48">
        <f t="shared" si="1"/>
        <v>0.38955958067987062</v>
      </c>
      <c r="BC11" s="48">
        <f t="shared" si="1"/>
        <v>0.38901744869868282</v>
      </c>
      <c r="BD11" s="48">
        <f t="shared" si="1"/>
        <v>0.38768654278779385</v>
      </c>
      <c r="BE11" s="48">
        <f t="shared" si="1"/>
        <v>0.38159151850171202</v>
      </c>
      <c r="BF11" s="48">
        <f t="shared" si="1"/>
        <v>0.37540112343016113</v>
      </c>
      <c r="BG11" s="48">
        <f t="shared" si="1"/>
        <v>0.37252099897409596</v>
      </c>
      <c r="BH11" s="48">
        <f t="shared" si="1"/>
        <v>0.37239220297716741</v>
      </c>
      <c r="BI11" s="48">
        <f t="shared" si="1"/>
        <v>0.37450329210011685</v>
      </c>
      <c r="BJ11" s="48">
        <f t="shared" si="1"/>
        <v>0.37693880971834592</v>
      </c>
      <c r="BK11" s="48">
        <f t="shared" si="1"/>
        <v>0.36161772552942539</v>
      </c>
      <c r="BL11" s="48">
        <f t="shared" si="1"/>
        <v>0.36300584718636048</v>
      </c>
      <c r="BM11" s="48">
        <f t="shared" si="1"/>
        <v>0.36959870470404277</v>
      </c>
    </row>
    <row r="12" spans="1:65" x14ac:dyDescent="0.35">
      <c r="A12" s="34" t="s">
        <v>459</v>
      </c>
      <c r="B12" s="48">
        <f t="shared" ref="B12:Q16" si="2">B3/B$8</f>
        <v>0.28157759297884444</v>
      </c>
      <c r="C12" s="48">
        <f t="shared" si="2"/>
        <v>0.28354140476220108</v>
      </c>
      <c r="D12" s="48">
        <f t="shared" si="2"/>
        <v>0.28265349532317852</v>
      </c>
      <c r="E12" s="48">
        <f t="shared" si="2"/>
        <v>0.29252701682639481</v>
      </c>
      <c r="F12" s="48">
        <f t="shared" si="2"/>
        <v>0.30398576750246398</v>
      </c>
      <c r="G12" s="48">
        <f t="shared" si="2"/>
        <v>0.3058592310526963</v>
      </c>
      <c r="H12" s="48">
        <f t="shared" si="2"/>
        <v>0.30498628914187947</v>
      </c>
      <c r="I12" s="48">
        <f t="shared" si="2"/>
        <v>0.30446543087572636</v>
      </c>
      <c r="J12" s="48">
        <f t="shared" si="2"/>
        <v>0.30262975798092429</v>
      </c>
      <c r="K12" s="48">
        <f t="shared" si="2"/>
        <v>0.30084152684418797</v>
      </c>
      <c r="L12" s="48">
        <f t="shared" si="2"/>
        <v>0.3046326047809047</v>
      </c>
      <c r="M12" s="48">
        <f t="shared" si="2"/>
        <v>0.30457800932713663</v>
      </c>
      <c r="N12" s="48">
        <f t="shared" si="2"/>
        <v>0.30719795746909473</v>
      </c>
      <c r="O12" s="48">
        <f t="shared" si="2"/>
        <v>0.31238178831859797</v>
      </c>
      <c r="P12" s="48">
        <f t="shared" si="2"/>
        <v>0.31510371579710994</v>
      </c>
      <c r="Q12" s="48">
        <f t="shared" si="2"/>
        <v>0.31617221998222034</v>
      </c>
      <c r="R12" s="48">
        <f t="shared" si="1"/>
        <v>0.31585379348835413</v>
      </c>
      <c r="S12" s="48">
        <f t="shared" si="1"/>
        <v>0.31179775049422709</v>
      </c>
      <c r="T12" s="48">
        <f t="shared" si="1"/>
        <v>0.32511734901218042</v>
      </c>
      <c r="U12" s="48">
        <f t="shared" si="1"/>
        <v>0.33001329300479704</v>
      </c>
      <c r="V12" s="48">
        <f t="shared" si="1"/>
        <v>0.32915637331067871</v>
      </c>
      <c r="W12" s="48">
        <f t="shared" si="1"/>
        <v>0.32952290840980736</v>
      </c>
      <c r="X12" s="48">
        <f t="shared" si="1"/>
        <v>0.33026491946934966</v>
      </c>
      <c r="Y12" s="48">
        <f t="shared" si="1"/>
        <v>0.33415150524123449</v>
      </c>
      <c r="Z12" s="48">
        <f t="shared" si="1"/>
        <v>0.33373363719570254</v>
      </c>
      <c r="AA12" s="48">
        <f t="shared" si="1"/>
        <v>0.33152437924190487</v>
      </c>
      <c r="AB12" s="48">
        <f t="shared" si="1"/>
        <v>0.33145068668001909</v>
      </c>
      <c r="AC12" s="48">
        <f t="shared" si="1"/>
        <v>0.33042744387221756</v>
      </c>
      <c r="AD12" s="48">
        <f t="shared" si="1"/>
        <v>0.329050943287371</v>
      </c>
      <c r="AE12" s="48">
        <f t="shared" si="1"/>
        <v>0.32770895120415861</v>
      </c>
      <c r="AF12" s="48">
        <f t="shared" si="1"/>
        <v>0.32953662637032888</v>
      </c>
      <c r="AG12" s="48">
        <f t="shared" si="1"/>
        <v>0.32720826078526605</v>
      </c>
      <c r="AH12" s="48">
        <f t="shared" si="1"/>
        <v>0.32841686442963719</v>
      </c>
      <c r="AI12" s="48">
        <f t="shared" si="1"/>
        <v>0.32745649391323295</v>
      </c>
      <c r="AJ12" s="48">
        <f t="shared" si="1"/>
        <v>0.32673338995483148</v>
      </c>
      <c r="AK12" s="48">
        <f t="shared" si="1"/>
        <v>0.3292336013342354</v>
      </c>
      <c r="AL12" s="48">
        <f t="shared" si="1"/>
        <v>0.32784867447323868</v>
      </c>
      <c r="AM12" s="48">
        <f t="shared" si="1"/>
        <v>0.32873572717787364</v>
      </c>
      <c r="AN12" s="48">
        <f t="shared" si="1"/>
        <v>0.33197794584774248</v>
      </c>
      <c r="AO12" s="48">
        <f t="shared" si="1"/>
        <v>0.33479631820983935</v>
      </c>
      <c r="AP12" s="48">
        <f t="shared" si="1"/>
        <v>0.33386889548559623</v>
      </c>
      <c r="AQ12" s="48">
        <f t="shared" si="1"/>
        <v>0.33033361051056043</v>
      </c>
      <c r="AR12" s="48">
        <f t="shared" si="1"/>
        <v>0.33161455831399922</v>
      </c>
      <c r="AS12" s="48">
        <f t="shared" si="1"/>
        <v>0.33015564108032641</v>
      </c>
      <c r="AT12" s="48">
        <f t="shared" si="1"/>
        <v>0.33138959310024818</v>
      </c>
      <c r="AU12" s="48">
        <f t="shared" si="1"/>
        <v>0.33318953895928816</v>
      </c>
      <c r="AV12" s="48">
        <f t="shared" si="1"/>
        <v>0.33384402059556473</v>
      </c>
      <c r="AW12" s="48">
        <f t="shared" si="1"/>
        <v>0.33762409863290277</v>
      </c>
      <c r="AX12" s="48">
        <f t="shared" si="1"/>
        <v>0.33751646130648066</v>
      </c>
      <c r="AY12" s="48">
        <f t="shared" si="1"/>
        <v>0.3354062911258483</v>
      </c>
      <c r="AZ12" s="48">
        <f t="shared" si="1"/>
        <v>0.34059433183527471</v>
      </c>
      <c r="BA12" s="48">
        <f t="shared" si="1"/>
        <v>0.34251729709129752</v>
      </c>
      <c r="BB12" s="48">
        <f t="shared" si="1"/>
        <v>0.34549399093646055</v>
      </c>
      <c r="BC12" s="48">
        <f t="shared" si="1"/>
        <v>0.3472688198379551</v>
      </c>
      <c r="BD12" s="48">
        <f t="shared" si="1"/>
        <v>0.3522113769114929</v>
      </c>
      <c r="BE12" s="48">
        <f t="shared" si="1"/>
        <v>0.3539994224660698</v>
      </c>
      <c r="BF12" s="48">
        <f t="shared" si="1"/>
        <v>0.35446993982843661</v>
      </c>
      <c r="BG12" s="48">
        <f t="shared" si="1"/>
        <v>0.35494918568863815</v>
      </c>
      <c r="BH12" s="48">
        <f t="shared" si="1"/>
        <v>0.35183553413953544</v>
      </c>
      <c r="BI12" s="48">
        <f t="shared" si="1"/>
        <v>0.35438271676367461</v>
      </c>
      <c r="BJ12" s="48">
        <f t="shared" si="1"/>
        <v>0.35556990388539905</v>
      </c>
      <c r="BK12" s="48">
        <f t="shared" si="1"/>
        <v>0.37018647210088268</v>
      </c>
      <c r="BL12" s="48">
        <f t="shared" si="1"/>
        <v>0.34860055986384181</v>
      </c>
      <c r="BM12" s="48">
        <f t="shared" si="1"/>
        <v>0.33778909645480309</v>
      </c>
    </row>
    <row r="13" spans="1:65" x14ac:dyDescent="0.35">
      <c r="A13" s="34" t="s">
        <v>387</v>
      </c>
      <c r="B13" s="48">
        <f t="shared" si="2"/>
        <v>4.4898014464880676E-2</v>
      </c>
      <c r="C13" s="48">
        <f t="shared" si="1"/>
        <v>4.6924982263103522E-2</v>
      </c>
      <c r="D13" s="48">
        <f t="shared" si="1"/>
        <v>4.8453306371858407E-2</v>
      </c>
      <c r="E13" s="48">
        <f t="shared" si="1"/>
        <v>4.8778390360893202E-2</v>
      </c>
      <c r="F13" s="48">
        <f t="shared" si="1"/>
        <v>5.011442794380503E-2</v>
      </c>
      <c r="G13" s="48">
        <f t="shared" si="1"/>
        <v>5.3116845894145989E-2</v>
      </c>
      <c r="H13" s="48">
        <f t="shared" si="1"/>
        <v>5.5654925934316368E-2</v>
      </c>
      <c r="I13" s="48">
        <f t="shared" si="1"/>
        <v>5.8911762787765491E-2</v>
      </c>
      <c r="J13" s="48">
        <f t="shared" si="1"/>
        <v>6.1232040625538393E-2</v>
      </c>
      <c r="K13" s="48">
        <f t="shared" si="1"/>
        <v>5.8035482859660779E-2</v>
      </c>
      <c r="L13" s="48">
        <f t="shared" si="1"/>
        <v>6.2078492991066714E-2</v>
      </c>
      <c r="M13" s="48">
        <f t="shared" si="1"/>
        <v>6.5213636418411658E-2</v>
      </c>
      <c r="N13" s="48">
        <f t="shared" si="1"/>
        <v>6.7084192571093965E-2</v>
      </c>
      <c r="O13" s="48">
        <f t="shared" si="1"/>
        <v>6.8777705542991799E-2</v>
      </c>
      <c r="P13" s="48">
        <f t="shared" si="1"/>
        <v>7.5449182335762463E-2</v>
      </c>
      <c r="Q13" s="48">
        <f t="shared" si="1"/>
        <v>7.5308593996686962E-2</v>
      </c>
      <c r="R13" s="48">
        <f t="shared" si="1"/>
        <v>7.2602878133976118E-2</v>
      </c>
      <c r="S13" s="48">
        <f t="shared" si="1"/>
        <v>7.0250702301009216E-2</v>
      </c>
      <c r="T13" s="48">
        <f t="shared" si="1"/>
        <v>6.9652557444159019E-2</v>
      </c>
      <c r="U13" s="48">
        <f t="shared" si="1"/>
        <v>7.027311666377685E-2</v>
      </c>
      <c r="V13" s="48">
        <f t="shared" si="1"/>
        <v>7.0674834281626228E-2</v>
      </c>
      <c r="W13" s="48">
        <f t="shared" si="1"/>
        <v>7.160959879508183E-2</v>
      </c>
      <c r="X13" s="48">
        <f t="shared" si="1"/>
        <v>7.4258590612195238E-2</v>
      </c>
      <c r="Y13" s="48">
        <f t="shared" si="1"/>
        <v>7.3249909633888194E-2</v>
      </c>
      <c r="Z13" s="48">
        <f t="shared" si="1"/>
        <v>7.250618884104354E-2</v>
      </c>
      <c r="AA13" s="48">
        <f t="shared" si="1"/>
        <v>7.4557592749378912E-2</v>
      </c>
      <c r="AB13" s="48">
        <f t="shared" si="1"/>
        <v>7.815285760694124E-2</v>
      </c>
      <c r="AC13" s="48">
        <f t="shared" si="1"/>
        <v>8.0094177671644076E-2</v>
      </c>
      <c r="AD13" s="48">
        <f t="shared" si="1"/>
        <v>8.0708475162983892E-2</v>
      </c>
      <c r="AE13" s="48">
        <f t="shared" si="1"/>
        <v>8.2953146733640098E-2</v>
      </c>
      <c r="AF13" s="48">
        <f t="shared" si="1"/>
        <v>8.4155770487625431E-2</v>
      </c>
      <c r="AG13" s="48">
        <f t="shared" si="1"/>
        <v>8.404377647964463E-2</v>
      </c>
      <c r="AH13" s="48">
        <f t="shared" si="1"/>
        <v>8.4394555680458477E-2</v>
      </c>
      <c r="AI13" s="48">
        <f t="shared" si="1"/>
        <v>8.3179008142923283E-2</v>
      </c>
      <c r="AJ13" s="48">
        <f t="shared" si="1"/>
        <v>8.389472261900166E-2</v>
      </c>
      <c r="AK13" s="48">
        <f t="shared" si="1"/>
        <v>8.4508394039995605E-2</v>
      </c>
      <c r="AL13" s="48">
        <f t="shared" si="1"/>
        <v>8.5388054303593197E-2</v>
      </c>
      <c r="AM13" s="48">
        <f t="shared" si="1"/>
        <v>8.7213824105407456E-2</v>
      </c>
      <c r="AN13" s="48">
        <f t="shared" si="1"/>
        <v>8.7796913223579992E-2</v>
      </c>
      <c r="AO13" s="48">
        <f t="shared" si="1"/>
        <v>9.0519886343506203E-2</v>
      </c>
      <c r="AP13" s="48">
        <f t="shared" si="1"/>
        <v>9.198830200203037E-2</v>
      </c>
      <c r="AQ13" s="48">
        <f t="shared" si="1"/>
        <v>9.4893065025777518E-2</v>
      </c>
      <c r="AR13" s="48">
        <f t="shared" si="1"/>
        <v>9.6557169284860148E-2</v>
      </c>
      <c r="AS13" s="48">
        <f t="shared" si="1"/>
        <v>9.8405054578591264E-2</v>
      </c>
      <c r="AT13" s="48">
        <f t="shared" si="1"/>
        <v>0.10248759010106749</v>
      </c>
      <c r="AU13" s="48">
        <f t="shared" si="1"/>
        <v>0.10371730924777567</v>
      </c>
      <c r="AV13" s="48">
        <f t="shared" si="1"/>
        <v>0.10319869074438594</v>
      </c>
      <c r="AW13" s="48">
        <f t="shared" si="1"/>
        <v>0.10443135589083578</v>
      </c>
      <c r="AX13" s="48">
        <f t="shared" si="1"/>
        <v>0.10543690595073743</v>
      </c>
      <c r="AY13" s="48">
        <f t="shared" si="1"/>
        <v>0.105474271525932</v>
      </c>
      <c r="AZ13" s="48">
        <f t="shared" si="1"/>
        <v>0.10503989727597909</v>
      </c>
      <c r="BA13" s="48">
        <f t="shared" si="1"/>
        <v>0.10576229761911152</v>
      </c>
      <c r="BB13" s="48">
        <f t="shared" si="1"/>
        <v>0.10615574146832142</v>
      </c>
      <c r="BC13" s="48">
        <f t="shared" si="1"/>
        <v>0.10576801233493814</v>
      </c>
      <c r="BD13" s="48">
        <f t="shared" si="1"/>
        <v>0.10672115192945837</v>
      </c>
      <c r="BE13" s="48">
        <f t="shared" si="1"/>
        <v>0.10817128006270367</v>
      </c>
      <c r="BF13" s="48">
        <f t="shared" si="1"/>
        <v>0.10832344837286367</v>
      </c>
      <c r="BG13" s="48">
        <f t="shared" si="1"/>
        <v>0.10960823288022571</v>
      </c>
      <c r="BH13" s="48">
        <f t="shared" si="1"/>
        <v>0.10922274493921427</v>
      </c>
      <c r="BI13" s="48">
        <f t="shared" si="1"/>
        <v>0.10878086223322803</v>
      </c>
      <c r="BJ13" s="48">
        <f t="shared" si="1"/>
        <v>0.10773223811646347</v>
      </c>
      <c r="BK13" s="48">
        <f t="shared" si="1"/>
        <v>0.10323875372057242</v>
      </c>
      <c r="BL13" s="48">
        <f t="shared" si="1"/>
        <v>0.11304363689834115</v>
      </c>
      <c r="BM13" s="48">
        <f t="shared" si="1"/>
        <v>0.11047016189948114</v>
      </c>
    </row>
    <row r="14" spans="1:65" x14ac:dyDescent="0.35">
      <c r="A14" s="34" t="s">
        <v>460</v>
      </c>
      <c r="B14" s="48">
        <f t="shared" si="2"/>
        <v>7.9313053606739431E-2</v>
      </c>
      <c r="C14" s="48">
        <f t="shared" si="1"/>
        <v>8.1776427975753352E-2</v>
      </c>
      <c r="D14" s="48">
        <f t="shared" si="1"/>
        <v>8.640931717854794E-2</v>
      </c>
      <c r="E14" s="48">
        <f t="shared" si="1"/>
        <v>8.5899653152679709E-2</v>
      </c>
      <c r="F14" s="48">
        <f t="shared" si="1"/>
        <v>7.9514892337503973E-2</v>
      </c>
      <c r="G14" s="48">
        <f t="shared" si="1"/>
        <v>7.3924355953590704E-2</v>
      </c>
      <c r="H14" s="48">
        <f t="shared" si="1"/>
        <v>7.5671764423450805E-2</v>
      </c>
      <c r="I14" s="48">
        <f t="shared" si="1"/>
        <v>8.3414335713198784E-2</v>
      </c>
      <c r="J14" s="48">
        <f t="shared" si="1"/>
        <v>8.0042252367516512E-2</v>
      </c>
      <c r="K14" s="48">
        <f t="shared" si="1"/>
        <v>8.5880665618358082E-2</v>
      </c>
      <c r="L14" s="48">
        <f t="shared" si="1"/>
        <v>8.0020126407965839E-2</v>
      </c>
      <c r="M14" s="48">
        <f t="shared" si="1"/>
        <v>6.945141815055976E-2</v>
      </c>
      <c r="N14" s="48">
        <f t="shared" si="1"/>
        <v>5.5609504169803564E-2</v>
      </c>
      <c r="O14" s="48">
        <f t="shared" si="1"/>
        <v>5.8068034251297369E-2</v>
      </c>
      <c r="P14" s="48">
        <f t="shared" si="1"/>
        <v>6.340135158918328E-2</v>
      </c>
      <c r="Q14" s="48">
        <f t="shared" si="1"/>
        <v>6.0382894589828678E-2</v>
      </c>
      <c r="R14" s="48">
        <f t="shared" si="1"/>
        <v>6.4635325702573576E-2</v>
      </c>
      <c r="S14" s="48">
        <f t="shared" si="1"/>
        <v>7.8375886168316547E-2</v>
      </c>
      <c r="T14" s="48">
        <f t="shared" si="1"/>
        <v>6.5171111450802899E-2</v>
      </c>
      <c r="U14" s="48">
        <f t="shared" si="1"/>
        <v>5.8630499418832388E-2</v>
      </c>
      <c r="V14" s="48">
        <f t="shared" si="1"/>
        <v>6.1737779317899824E-2</v>
      </c>
      <c r="W14" s="48">
        <f t="shared" si="1"/>
        <v>5.8213573673310787E-2</v>
      </c>
      <c r="X14" s="48">
        <f t="shared" si="1"/>
        <v>6.0335104872408618E-2</v>
      </c>
      <c r="Y14" s="48">
        <f t="shared" si="1"/>
        <v>5.6725820610358531E-2</v>
      </c>
      <c r="Z14" s="48">
        <f t="shared" si="1"/>
        <v>5.5939137432199172E-2</v>
      </c>
      <c r="AA14" s="48">
        <f t="shared" si="1"/>
        <v>6.4025871282044164E-2</v>
      </c>
      <c r="AB14" s="48">
        <f t="shared" si="1"/>
        <v>5.9743335916856592E-2</v>
      </c>
      <c r="AC14" s="48">
        <f t="shared" si="1"/>
        <v>6.1786115027188775E-2</v>
      </c>
      <c r="AD14" s="48">
        <f t="shared" si="1"/>
        <v>6.2943518144579713E-2</v>
      </c>
      <c r="AE14" s="48">
        <f t="shared" si="1"/>
        <v>5.7130743089040453E-2</v>
      </c>
      <c r="AF14" s="48">
        <f t="shared" si="1"/>
        <v>5.3265565333914272E-2</v>
      </c>
      <c r="AG14" s="48">
        <f t="shared" si="1"/>
        <v>5.625058790330166E-2</v>
      </c>
      <c r="AH14" s="48">
        <f t="shared" si="1"/>
        <v>4.8648785635801176E-2</v>
      </c>
      <c r="AI14" s="48">
        <f t="shared" si="1"/>
        <v>4.8925624336174728E-2</v>
      </c>
      <c r="AJ14" s="48">
        <f t="shared" si="1"/>
        <v>5.64686844509645E-2</v>
      </c>
      <c r="AK14" s="48">
        <f t="shared" si="1"/>
        <v>4.9254999449313219E-2</v>
      </c>
      <c r="AL14" s="48">
        <f t="shared" si="1"/>
        <v>5.2182264108509929E-2</v>
      </c>
      <c r="AM14" s="48">
        <f t="shared" si="1"/>
        <v>4.2888197886950835E-2</v>
      </c>
      <c r="AN14" s="48">
        <f t="shared" si="1"/>
        <v>4.8069543020257524E-2</v>
      </c>
      <c r="AO14" s="48">
        <f t="shared" si="1"/>
        <v>4.1518632154017306E-2</v>
      </c>
      <c r="AP14" s="48">
        <f t="shared" si="1"/>
        <v>4.5474178842910634E-2</v>
      </c>
      <c r="AQ14" s="48">
        <f t="shared" si="1"/>
        <v>3.8459338100781636E-2</v>
      </c>
      <c r="AR14" s="48">
        <f t="shared" si="1"/>
        <v>4.0512157479993045E-2</v>
      </c>
      <c r="AS14" s="48">
        <f t="shared" si="1"/>
        <v>4.2182077282509639E-2</v>
      </c>
      <c r="AT14" s="48">
        <f t="shared" si="1"/>
        <v>4.0667767690899727E-2</v>
      </c>
      <c r="AU14" s="48">
        <f t="shared" si="1"/>
        <v>4.0221982564932146E-2</v>
      </c>
      <c r="AV14" s="48">
        <f t="shared" si="1"/>
        <v>4.0406782874953799E-2</v>
      </c>
      <c r="AW14" s="48">
        <f t="shared" si="1"/>
        <v>4.0972411909314395E-2</v>
      </c>
      <c r="AX14" s="48">
        <f t="shared" si="1"/>
        <v>4.1558085037816252E-2</v>
      </c>
      <c r="AY14" s="48">
        <f t="shared" si="1"/>
        <v>4.6364869243098017E-2</v>
      </c>
      <c r="AZ14" s="48">
        <f t="shared" si="1"/>
        <v>4.9523067045767227E-2</v>
      </c>
      <c r="BA14" s="48">
        <f t="shared" si="1"/>
        <v>4.8940883041783192E-2</v>
      </c>
      <c r="BB14" s="48">
        <f t="shared" si="1"/>
        <v>4.7769338880340947E-2</v>
      </c>
      <c r="BC14" s="48">
        <f t="shared" si="1"/>
        <v>4.8761446004454659E-2</v>
      </c>
      <c r="BD14" s="48">
        <f t="shared" si="1"/>
        <v>4.7074362500649086E-2</v>
      </c>
      <c r="BE14" s="48">
        <f t="shared" si="1"/>
        <v>5.4692463182211944E-2</v>
      </c>
      <c r="BF14" s="48">
        <f t="shared" si="1"/>
        <v>6.3062660215628993E-2</v>
      </c>
      <c r="BG14" s="48">
        <f t="shared" si="1"/>
        <v>6.2499198512439104E-2</v>
      </c>
      <c r="BH14" s="48">
        <f t="shared" si="1"/>
        <v>7.1258740219906011E-2</v>
      </c>
      <c r="BI14" s="48">
        <f t="shared" si="1"/>
        <v>6.4785907420050373E-2</v>
      </c>
      <c r="BJ14" s="48">
        <f t="shared" si="1"/>
        <v>6.6493233944005914E-2</v>
      </c>
      <c r="BK14" s="48">
        <f t="shared" si="1"/>
        <v>7.3659904382455343E-2</v>
      </c>
      <c r="BL14" s="48">
        <f t="shared" si="1"/>
        <v>7.9164302809305018E-2</v>
      </c>
      <c r="BM14" s="48">
        <f t="shared" si="1"/>
        <v>7.9622317748074448E-2</v>
      </c>
    </row>
    <row r="15" spans="1:65" x14ac:dyDescent="0.35">
      <c r="A15" s="34" t="s">
        <v>464</v>
      </c>
      <c r="B15" s="48">
        <f t="shared" si="2"/>
        <v>4.0970284692688999E-2</v>
      </c>
      <c r="C15" s="48">
        <f t="shared" si="1"/>
        <v>4.54935835999054E-2</v>
      </c>
      <c r="D15" s="48">
        <f t="shared" si="1"/>
        <v>4.4696379538008493E-2</v>
      </c>
      <c r="E15" s="48">
        <f t="shared" si="1"/>
        <v>3.7694564147644209E-2</v>
      </c>
      <c r="F15" s="48">
        <f t="shared" si="1"/>
        <v>3.0528039022434564E-2</v>
      </c>
      <c r="G15" s="48">
        <f t="shared" si="1"/>
        <v>3.2309335834701268E-2</v>
      </c>
      <c r="H15" s="48">
        <f t="shared" si="1"/>
        <v>3.3879851631947143E-2</v>
      </c>
      <c r="I15" s="48">
        <f t="shared" si="1"/>
        <v>3.1769495694192983E-2</v>
      </c>
      <c r="J15" s="48">
        <f t="shared" si="1"/>
        <v>3.216941617734697E-2</v>
      </c>
      <c r="K15" s="48">
        <f t="shared" si="1"/>
        <v>3.2757586454602236E-2</v>
      </c>
      <c r="L15" s="48">
        <f t="shared" si="1"/>
        <v>3.4868119063592391E-2</v>
      </c>
      <c r="M15" s="48">
        <f t="shared" si="1"/>
        <v>3.7296496097625635E-2</v>
      </c>
      <c r="N15" s="48">
        <f t="shared" si="1"/>
        <v>3.8461118809396518E-2</v>
      </c>
      <c r="O15" s="48">
        <f t="shared" si="1"/>
        <v>3.0753459764223473E-2</v>
      </c>
      <c r="P15" s="48">
        <f t="shared" si="1"/>
        <v>3.0563143081583279E-2</v>
      </c>
      <c r="Q15" s="48">
        <f t="shared" si="1"/>
        <v>2.9766386693417152E-2</v>
      </c>
      <c r="R15" s="48">
        <f t="shared" si="1"/>
        <v>3.6950967797808917E-2</v>
      </c>
      <c r="S15" s="48">
        <f t="shared" si="1"/>
        <v>3.5623904521673064E-2</v>
      </c>
      <c r="T15" s="48">
        <f t="shared" si="1"/>
        <v>3.4986596673588923E-2</v>
      </c>
      <c r="U15" s="48">
        <f t="shared" ref="U15:BM15" si="3">U6/U$8</f>
        <v>3.9262527212129382E-2</v>
      </c>
      <c r="V15" s="48">
        <f t="shared" si="3"/>
        <v>4.0191596150191709E-2</v>
      </c>
      <c r="W15" s="48">
        <f t="shared" si="3"/>
        <v>3.6582010224425664E-2</v>
      </c>
      <c r="X15" s="48">
        <f t="shared" si="3"/>
        <v>3.9137490364720681E-2</v>
      </c>
      <c r="Y15" s="48">
        <f t="shared" si="3"/>
        <v>4.085925262922354E-2</v>
      </c>
      <c r="Z15" s="48">
        <f t="shared" si="3"/>
        <v>4.0910849975121781E-2</v>
      </c>
      <c r="AA15" s="48">
        <f t="shared" si="3"/>
        <v>4.0605698899360165E-2</v>
      </c>
      <c r="AB15" s="48">
        <f t="shared" si="3"/>
        <v>4.2837885194365356E-2</v>
      </c>
      <c r="AC15" s="48">
        <f t="shared" si="3"/>
        <v>4.30249062538961E-2</v>
      </c>
      <c r="AD15" s="48">
        <f t="shared" si="3"/>
        <v>4.4410084809323264E-2</v>
      </c>
      <c r="AE15" s="48">
        <f t="shared" si="3"/>
        <v>4.8739597597090893E-2</v>
      </c>
      <c r="AF15" s="48">
        <f t="shared" si="3"/>
        <v>4.7313600322261076E-2</v>
      </c>
      <c r="AG15" s="48">
        <f t="shared" si="3"/>
        <v>4.7496827721776325E-2</v>
      </c>
      <c r="AH15" s="48">
        <f t="shared" si="3"/>
        <v>5.209719258040401E-2</v>
      </c>
      <c r="AI15" s="48">
        <f t="shared" si="3"/>
        <v>5.3568996977041858E-2</v>
      </c>
      <c r="AJ15" s="48">
        <f t="shared" si="3"/>
        <v>5.2497136753786554E-2</v>
      </c>
      <c r="AK15" s="48">
        <f t="shared" si="3"/>
        <v>5.4530578850480668E-2</v>
      </c>
      <c r="AL15" s="48">
        <f t="shared" si="3"/>
        <v>5.3083373095590483E-2</v>
      </c>
      <c r="AM15" s="48">
        <f t="shared" si="3"/>
        <v>5.2838035475258956E-2</v>
      </c>
      <c r="AN15" s="48">
        <f t="shared" si="3"/>
        <v>5.1507599081268653E-2</v>
      </c>
      <c r="AO15" s="48">
        <f t="shared" si="3"/>
        <v>5.350074755362192E-2</v>
      </c>
      <c r="AP15" s="48">
        <f t="shared" si="3"/>
        <v>5.2367248907095564E-2</v>
      </c>
      <c r="AQ15" s="48">
        <f t="shared" si="3"/>
        <v>5.4464659903542316E-2</v>
      </c>
      <c r="AR15" s="48">
        <f t="shared" si="3"/>
        <v>5.4551517257591393E-2</v>
      </c>
      <c r="AS15" s="48">
        <f t="shared" si="3"/>
        <v>5.5540744905675003E-2</v>
      </c>
      <c r="AT15" s="48">
        <f t="shared" si="3"/>
        <v>5.6875732701237899E-2</v>
      </c>
      <c r="AU15" s="48">
        <f t="shared" si="3"/>
        <v>5.5341736317066598E-2</v>
      </c>
      <c r="AV15" s="48">
        <f t="shared" si="3"/>
        <v>5.8146162142128359E-2</v>
      </c>
      <c r="AW15" s="48">
        <f t="shared" si="3"/>
        <v>5.8155898729076283E-2</v>
      </c>
      <c r="AX15" s="48">
        <f t="shared" si="3"/>
        <v>5.8043262899497516E-2</v>
      </c>
      <c r="AY15" s="48">
        <f t="shared" si="3"/>
        <v>5.8730936959719239E-2</v>
      </c>
      <c r="AZ15" s="48">
        <f t="shared" si="3"/>
        <v>6.0554893148674675E-2</v>
      </c>
      <c r="BA15" s="48">
        <f t="shared" si="3"/>
        <v>6.0456174439846196E-2</v>
      </c>
      <c r="BB15" s="48">
        <f t="shared" si="3"/>
        <v>5.9769941714361813E-2</v>
      </c>
      <c r="BC15" s="48">
        <f t="shared" si="3"/>
        <v>6.0178747745242366E-2</v>
      </c>
      <c r="BD15" s="48">
        <f t="shared" si="3"/>
        <v>6.2378032131675872E-2</v>
      </c>
      <c r="BE15" s="48">
        <f t="shared" si="3"/>
        <v>5.9513221401757341E-2</v>
      </c>
      <c r="BF15" s="48">
        <f t="shared" si="3"/>
        <v>5.95991977124887E-2</v>
      </c>
      <c r="BG15" s="48">
        <f t="shared" si="3"/>
        <v>6.3675782251859464E-2</v>
      </c>
      <c r="BH15" s="48">
        <f t="shared" si="3"/>
        <v>6.0790413768245691E-2</v>
      </c>
      <c r="BI15" s="48">
        <f t="shared" si="3"/>
        <v>6.3331751890980767E-2</v>
      </c>
      <c r="BJ15" s="48">
        <f t="shared" si="3"/>
        <v>6.3960895706600532E-2</v>
      </c>
      <c r="BK15" s="48">
        <f t="shared" si="3"/>
        <v>6.7815746825963197E-2</v>
      </c>
      <c r="BL15" s="48">
        <f t="shared" si="3"/>
        <v>6.9968097527359469E-2</v>
      </c>
      <c r="BM15" s="48">
        <f t="shared" si="3"/>
        <v>6.7344825721667195E-2</v>
      </c>
    </row>
    <row r="16" spans="1:65" x14ac:dyDescent="0.35">
      <c r="A16" s="34" t="s">
        <v>462</v>
      </c>
      <c r="B16" s="48">
        <f t="shared" si="2"/>
        <v>3.6026762738033964E-2</v>
      </c>
      <c r="C16" s="48">
        <f t="shared" si="2"/>
        <v>3.3482281773938589E-2</v>
      </c>
      <c r="D16" s="48">
        <f t="shared" si="2"/>
        <v>3.0663152835098538E-2</v>
      </c>
      <c r="E16" s="48">
        <f t="shared" si="2"/>
        <v>2.9954995843565171E-2</v>
      </c>
      <c r="F16" s="48">
        <f t="shared" si="2"/>
        <v>2.6184788600638127E-2</v>
      </c>
      <c r="G16" s="48">
        <f t="shared" si="2"/>
        <v>2.2035860384957549E-2</v>
      </c>
      <c r="H16" s="48">
        <f t="shared" si="2"/>
        <v>2.2316069937210695E-2</v>
      </c>
      <c r="I16" s="48">
        <f t="shared" si="2"/>
        <v>2.0061675677857937E-2</v>
      </c>
      <c r="J16" s="48">
        <f t="shared" si="2"/>
        <v>2.5023795200289214E-2</v>
      </c>
      <c r="K16" s="48">
        <f t="shared" si="2"/>
        <v>2.5944403439176297E-2</v>
      </c>
      <c r="L16" s="48">
        <f t="shared" si="2"/>
        <v>2.5996610289184707E-2</v>
      </c>
      <c r="M16" s="48">
        <f t="shared" si="2"/>
        <v>2.2815734823318643E-2</v>
      </c>
      <c r="N16" s="48">
        <f t="shared" si="2"/>
        <v>2.0494411772193792E-2</v>
      </c>
      <c r="O16" s="48">
        <f t="shared" si="2"/>
        <v>1.6735908348794671E-2</v>
      </c>
      <c r="P16" s="48">
        <f t="shared" si="2"/>
        <v>1.5152794252526539E-2</v>
      </c>
      <c r="Q16" s="48">
        <f t="shared" si="2"/>
        <v>1.6346616274720314E-2</v>
      </c>
      <c r="R16" s="48">
        <f t="shared" ref="R16:BM16" si="4">R7/R$8</f>
        <v>2.2632467776157961E-2</v>
      </c>
      <c r="S16" s="48">
        <f t="shared" si="4"/>
        <v>2.043656794211177E-2</v>
      </c>
      <c r="T16" s="48">
        <f t="shared" si="4"/>
        <v>2.3182721453151742E-2</v>
      </c>
      <c r="U16" s="48">
        <f t="shared" si="4"/>
        <v>2.482003069592412E-2</v>
      </c>
      <c r="V16" s="48">
        <f t="shared" si="4"/>
        <v>2.6906180484914881E-2</v>
      </c>
      <c r="W16" s="48">
        <f t="shared" si="4"/>
        <v>2.7974762371410229E-2</v>
      </c>
      <c r="X16" s="48">
        <f t="shared" si="4"/>
        <v>3.6439612154651302E-2</v>
      </c>
      <c r="Y16" s="48">
        <f t="shared" si="4"/>
        <v>3.6624954816944069E-2</v>
      </c>
      <c r="Z16" s="48">
        <f t="shared" si="4"/>
        <v>4.5702210783018928E-2</v>
      </c>
      <c r="AA16" s="48">
        <f t="shared" si="4"/>
        <v>4.7387194825743599E-2</v>
      </c>
      <c r="AB16" s="48">
        <f t="shared" si="4"/>
        <v>5.0721468055118575E-2</v>
      </c>
      <c r="AC16" s="48">
        <f t="shared" si="4"/>
        <v>5.1797719404244706E-2</v>
      </c>
      <c r="AD16" s="48">
        <f t="shared" si="4"/>
        <v>5.0638666128194787E-2</v>
      </c>
      <c r="AE16" s="48">
        <f t="shared" si="4"/>
        <v>4.9358279631300114E-2</v>
      </c>
      <c r="AF16" s="48">
        <f t="shared" si="4"/>
        <v>5.2065307196205196E-2</v>
      </c>
      <c r="AG16" s="48">
        <f t="shared" si="4"/>
        <v>5.569771883920533E-2</v>
      </c>
      <c r="AH16" s="48">
        <f t="shared" si="4"/>
        <v>5.7127703288567415E-2</v>
      </c>
      <c r="AI16" s="48">
        <f t="shared" si="4"/>
        <v>5.9211511751409346E-2</v>
      </c>
      <c r="AJ16" s="48">
        <f t="shared" si="4"/>
        <v>6.1310465969192755E-2</v>
      </c>
      <c r="AK16" s="48">
        <f t="shared" si="4"/>
        <v>6.4203785578299782E-2</v>
      </c>
      <c r="AL16" s="48">
        <f t="shared" si="4"/>
        <v>6.665775181665394E-2</v>
      </c>
      <c r="AM16" s="48">
        <f t="shared" si="4"/>
        <v>6.8732391871888829E-2</v>
      </c>
      <c r="AN16" s="48">
        <f t="shared" si="4"/>
        <v>6.7540841288868586E-2</v>
      </c>
      <c r="AO16" s="48">
        <f t="shared" si="4"/>
        <v>6.6636433850361734E-2</v>
      </c>
      <c r="AP16" s="48">
        <f t="shared" si="4"/>
        <v>6.2356766928670281E-2</v>
      </c>
      <c r="AQ16" s="48">
        <f t="shared" si="4"/>
        <v>6.1082321636454329E-2</v>
      </c>
      <c r="AR16" s="48">
        <f t="shared" si="4"/>
        <v>6.077462413507629E-2</v>
      </c>
      <c r="AS16" s="48">
        <f t="shared" si="4"/>
        <v>5.9073084902185075E-2</v>
      </c>
      <c r="AT16" s="48">
        <f t="shared" si="4"/>
        <v>5.5557308778856604E-2</v>
      </c>
      <c r="AU16" s="48">
        <f t="shared" si="4"/>
        <v>5.4299227105239503E-2</v>
      </c>
      <c r="AV16" s="48">
        <f t="shared" si="4"/>
        <v>5.340237307967044E-2</v>
      </c>
      <c r="AW16" s="48">
        <f t="shared" si="4"/>
        <v>5.1518264140675056E-2</v>
      </c>
      <c r="AX16" s="48">
        <f t="shared" si="4"/>
        <v>5.2593625545560525E-2</v>
      </c>
      <c r="AY16" s="48">
        <f t="shared" si="4"/>
        <v>5.460126862340884E-2</v>
      </c>
      <c r="AZ16" s="48">
        <f t="shared" si="4"/>
        <v>4.6892598367421809E-2</v>
      </c>
      <c r="BA16" s="48">
        <f t="shared" si="4"/>
        <v>4.840054463248937E-2</v>
      </c>
      <c r="BB16" s="48">
        <f t="shared" si="4"/>
        <v>5.1251406320644607E-2</v>
      </c>
      <c r="BC16" s="48">
        <f t="shared" si="4"/>
        <v>4.9005525378726995E-2</v>
      </c>
      <c r="BD16" s="48">
        <f t="shared" si="4"/>
        <v>4.3928533738929708E-2</v>
      </c>
      <c r="BE16" s="48">
        <f t="shared" si="4"/>
        <v>4.2032094385545143E-2</v>
      </c>
      <c r="BF16" s="48">
        <f t="shared" si="4"/>
        <v>3.9143630440420719E-2</v>
      </c>
      <c r="BG16" s="48">
        <f t="shared" si="4"/>
        <v>3.6746601692741736E-2</v>
      </c>
      <c r="BH16" s="48">
        <f t="shared" si="4"/>
        <v>3.4500363955931236E-2</v>
      </c>
      <c r="BI16" s="48">
        <f t="shared" si="4"/>
        <v>3.42154695919493E-2</v>
      </c>
      <c r="BJ16" s="48">
        <f t="shared" si="4"/>
        <v>2.9304918629184943E-2</v>
      </c>
      <c r="BK16" s="48">
        <f t="shared" si="4"/>
        <v>2.3481397440700866E-2</v>
      </c>
      <c r="BL16" s="48">
        <f t="shared" si="4"/>
        <v>2.6217555714792055E-2</v>
      </c>
      <c r="BM16" s="48">
        <f t="shared" si="4"/>
        <v>3.5174893471931513E-2</v>
      </c>
    </row>
    <row r="18" spans="1:65" ht="13.15" x14ac:dyDescent="0.4">
      <c r="A18" s="37" t="s">
        <v>465</v>
      </c>
    </row>
    <row r="19" spans="1:65" x14ac:dyDescent="0.35">
      <c r="A19" s="34" t="s">
        <v>458</v>
      </c>
      <c r="B19" s="45">
        <v>100</v>
      </c>
      <c r="C19" s="45">
        <f>$B19*C11/$B11</f>
        <v>98.369540047133896</v>
      </c>
      <c r="D19" s="45">
        <f t="shared" ref="D19:BM23" si="5">$B19*D11/$B11</f>
        <v>98.049175567853126</v>
      </c>
      <c r="E19" s="45">
        <f t="shared" si="5"/>
        <v>97.666554840441691</v>
      </c>
      <c r="F19" s="45">
        <f t="shared" si="5"/>
        <v>98.541763626927221</v>
      </c>
      <c r="G19" s="45">
        <f t="shared" si="5"/>
        <v>99.137703518244351</v>
      </c>
      <c r="H19" s="45">
        <f t="shared" si="5"/>
        <v>98.120084315716696</v>
      </c>
      <c r="I19" s="45">
        <f t="shared" si="5"/>
        <v>96.938021139932516</v>
      </c>
      <c r="J19" s="45">
        <f t="shared" si="5"/>
        <v>96.459580840920779</v>
      </c>
      <c r="K19" s="45">
        <f t="shared" si="5"/>
        <v>96.002825700332437</v>
      </c>
      <c r="L19" s="45">
        <f t="shared" si="5"/>
        <v>95.203101411086166</v>
      </c>
      <c r="M19" s="45">
        <f t="shared" si="5"/>
        <v>96.796378868958229</v>
      </c>
      <c r="N19" s="45">
        <f t="shared" si="5"/>
        <v>98.828053205452761</v>
      </c>
      <c r="O19" s="45">
        <f t="shared" si="5"/>
        <v>99.239930564723252</v>
      </c>
      <c r="P19" s="45">
        <f t="shared" si="5"/>
        <v>96.7354965143372</v>
      </c>
      <c r="Q19" s="45">
        <f t="shared" si="5"/>
        <v>97.062918928423869</v>
      </c>
      <c r="R19" s="45">
        <f t="shared" si="5"/>
        <v>94.221017302149306</v>
      </c>
      <c r="S19" s="45">
        <f t="shared" si="5"/>
        <v>93.48449888204135</v>
      </c>
      <c r="T19" s="45">
        <f t="shared" si="5"/>
        <v>93.170214332445511</v>
      </c>
      <c r="U19" s="45">
        <f t="shared" si="5"/>
        <v>92.224932842403959</v>
      </c>
      <c r="V19" s="45">
        <f t="shared" si="5"/>
        <v>91.129198126101116</v>
      </c>
      <c r="W19" s="45">
        <f t="shared" si="5"/>
        <v>92.050268976113031</v>
      </c>
      <c r="X19" s="45">
        <f t="shared" si="5"/>
        <v>88.853747868635409</v>
      </c>
      <c r="Y19" s="45">
        <f t="shared" si="5"/>
        <v>88.626429042067301</v>
      </c>
      <c r="Z19" s="45">
        <f t="shared" si="5"/>
        <v>87.238110619088033</v>
      </c>
      <c r="AA19" s="45">
        <f t="shared" si="5"/>
        <v>85.438331896034896</v>
      </c>
      <c r="AB19" s="45">
        <f t="shared" si="5"/>
        <v>84.509220590785034</v>
      </c>
      <c r="AC19" s="45">
        <f t="shared" si="5"/>
        <v>83.692512923352623</v>
      </c>
      <c r="AD19" s="45">
        <f t="shared" si="5"/>
        <v>83.572383740255873</v>
      </c>
      <c r="AE19" s="45">
        <f t="shared" si="5"/>
        <v>83.932189976807749</v>
      </c>
      <c r="AF19" s="45">
        <f t="shared" si="5"/>
        <v>83.845929511383488</v>
      </c>
      <c r="AG19" s="45">
        <f t="shared" si="5"/>
        <v>83.002893638176118</v>
      </c>
      <c r="AH19" s="45">
        <f t="shared" si="5"/>
        <v>83.005227315826517</v>
      </c>
      <c r="AI19" s="45">
        <f t="shared" si="5"/>
        <v>82.684947398376906</v>
      </c>
      <c r="AJ19" s="45">
        <f t="shared" si="5"/>
        <v>81.029392869547095</v>
      </c>
      <c r="AK19" s="45">
        <f t="shared" si="5"/>
        <v>80.869505658751081</v>
      </c>
      <c r="AL19" s="45">
        <f t="shared" si="5"/>
        <v>80.206577622638036</v>
      </c>
      <c r="AM19" s="45">
        <f t="shared" si="5"/>
        <v>81.125334385188495</v>
      </c>
      <c r="AN19" s="45">
        <f t="shared" si="5"/>
        <v>79.871566643138138</v>
      </c>
      <c r="AO19" s="45">
        <f t="shared" si="5"/>
        <v>79.856258549195672</v>
      </c>
      <c r="AP19" s="45">
        <f t="shared" si="5"/>
        <v>80.033482179724487</v>
      </c>
      <c r="AQ19" s="45">
        <f t="shared" si="5"/>
        <v>81.352548010089038</v>
      </c>
      <c r="AR19" s="45">
        <f t="shared" si="5"/>
        <v>80.428940257415391</v>
      </c>
      <c r="AS19" s="45">
        <f t="shared" si="5"/>
        <v>80.168588542497929</v>
      </c>
      <c r="AT19" s="45">
        <f t="shared" si="5"/>
        <v>79.855103464917988</v>
      </c>
      <c r="AU19" s="45">
        <f t="shared" si="5"/>
        <v>79.895357220744458</v>
      </c>
      <c r="AV19" s="45">
        <f t="shared" si="5"/>
        <v>79.464542512230139</v>
      </c>
      <c r="AW19" s="45">
        <f t="shared" si="5"/>
        <v>78.748398367174886</v>
      </c>
      <c r="AX19" s="45">
        <f t="shared" si="5"/>
        <v>78.275420052885806</v>
      </c>
      <c r="AY19" s="45">
        <f t="shared" si="5"/>
        <v>77.225701043387645</v>
      </c>
      <c r="AZ19" s="45">
        <f t="shared" si="5"/>
        <v>76.833764813404869</v>
      </c>
      <c r="BA19" s="45">
        <f t="shared" si="5"/>
        <v>76.162397218125648</v>
      </c>
      <c r="BB19" s="45">
        <f t="shared" si="5"/>
        <v>75.318796689843865</v>
      </c>
      <c r="BC19" s="45">
        <f t="shared" si="5"/>
        <v>75.213979017540993</v>
      </c>
      <c r="BD19" s="45">
        <f t="shared" si="5"/>
        <v>74.956657065554566</v>
      </c>
      <c r="BE19" s="45">
        <f t="shared" si="5"/>
        <v>73.778223989356363</v>
      </c>
      <c r="BF19" s="45">
        <f t="shared" si="5"/>
        <v>72.581351595638736</v>
      </c>
      <c r="BG19" s="45">
        <f t="shared" si="5"/>
        <v>72.024498371879659</v>
      </c>
      <c r="BH19" s="45">
        <f t="shared" si="5"/>
        <v>71.999596508369606</v>
      </c>
      <c r="BI19" s="45">
        <f t="shared" si="5"/>
        <v>72.407761780978404</v>
      </c>
      <c r="BJ19" s="45">
        <f t="shared" si="5"/>
        <v>72.87865318095831</v>
      </c>
      <c r="BK19" s="45">
        <f t="shared" si="5"/>
        <v>69.916421773173766</v>
      </c>
      <c r="BL19" s="45">
        <f t="shared" si="5"/>
        <v>70.184806015391601</v>
      </c>
      <c r="BM19" s="45">
        <f t="shared" si="5"/>
        <v>71.459491890432332</v>
      </c>
    </row>
    <row r="20" spans="1:65" x14ac:dyDescent="0.35">
      <c r="A20" s="34" t="s">
        <v>459</v>
      </c>
      <c r="B20" s="45">
        <v>100</v>
      </c>
      <c r="C20" s="45">
        <f t="shared" ref="C20:R24" si="6">$B20*C12/$B12</f>
        <v>100.69743183844325</v>
      </c>
      <c r="D20" s="45">
        <f t="shared" si="6"/>
        <v>100.38209799755441</v>
      </c>
      <c r="E20" s="45">
        <f t="shared" si="6"/>
        <v>103.8885991359309</v>
      </c>
      <c r="F20" s="45">
        <f t="shared" si="6"/>
        <v>107.95808156698858</v>
      </c>
      <c r="G20" s="45">
        <f t="shared" si="6"/>
        <v>108.62342696269734</v>
      </c>
      <c r="H20" s="45">
        <f t="shared" si="6"/>
        <v>108.31340871814108</v>
      </c>
      <c r="I20" s="45">
        <f t="shared" si="6"/>
        <v>108.12843012639914</v>
      </c>
      <c r="J20" s="45">
        <f t="shared" si="6"/>
        <v>107.4765057756785</v>
      </c>
      <c r="K20" s="45">
        <f t="shared" si="6"/>
        <v>106.84142998082623</v>
      </c>
      <c r="L20" s="45">
        <f t="shared" si="6"/>
        <v>108.18780058390243</v>
      </c>
      <c r="M20" s="45">
        <f t="shared" si="6"/>
        <v>108.16841145098512</v>
      </c>
      <c r="N20" s="45">
        <f t="shared" si="6"/>
        <v>109.09886479929361</v>
      </c>
      <c r="O20" s="45">
        <f t="shared" si="6"/>
        <v>110.93986031128121</v>
      </c>
      <c r="P20" s="45">
        <f t="shared" si="6"/>
        <v>111.90653079443875</v>
      </c>
      <c r="Q20" s="45">
        <f t="shared" si="6"/>
        <v>112.28600139570591</v>
      </c>
      <c r="R20" s="45">
        <f t="shared" si="6"/>
        <v>112.17291480721087</v>
      </c>
      <c r="S20" s="45">
        <f t="shared" si="5"/>
        <v>110.73244401149958</v>
      </c>
      <c r="T20" s="45">
        <f t="shared" si="5"/>
        <v>115.4627914716947</v>
      </c>
      <c r="U20" s="45">
        <f t="shared" si="5"/>
        <v>117.20154629974114</v>
      </c>
      <c r="V20" s="45">
        <f t="shared" si="5"/>
        <v>116.89721821558754</v>
      </c>
      <c r="W20" s="45">
        <f t="shared" si="5"/>
        <v>117.02739018532813</v>
      </c>
      <c r="X20" s="45">
        <f t="shared" si="5"/>
        <v>117.29090939923023</v>
      </c>
      <c r="Y20" s="45">
        <f t="shared" si="5"/>
        <v>118.67119883588892</v>
      </c>
      <c r="Z20" s="45">
        <f t="shared" si="5"/>
        <v>118.52279638627948</v>
      </c>
      <c r="AA20" s="45">
        <f t="shared" si="5"/>
        <v>117.73819632971046</v>
      </c>
      <c r="AB20" s="45">
        <f t="shared" si="5"/>
        <v>117.71202501362448</v>
      </c>
      <c r="AC20" s="45">
        <f t="shared" si="5"/>
        <v>117.34862862367154</v>
      </c>
      <c r="AD20" s="45">
        <f t="shared" si="5"/>
        <v>116.8597755973052</v>
      </c>
      <c r="AE20" s="45">
        <f t="shared" si="5"/>
        <v>116.38317798560772</v>
      </c>
      <c r="AF20" s="45">
        <f t="shared" si="5"/>
        <v>117.03226200782521</v>
      </c>
      <c r="AG20" s="45">
        <f t="shared" si="5"/>
        <v>116.20536184136284</v>
      </c>
      <c r="AH20" s="45">
        <f t="shared" si="5"/>
        <v>116.6345876301002</v>
      </c>
      <c r="AI20" s="45">
        <f t="shared" si="5"/>
        <v>116.29351982486601</v>
      </c>
      <c r="AJ20" s="45">
        <f t="shared" si="5"/>
        <v>116.0367153146947</v>
      </c>
      <c r="AK20" s="45">
        <f t="shared" si="5"/>
        <v>116.92464512223155</v>
      </c>
      <c r="AL20" s="45">
        <f t="shared" si="5"/>
        <v>116.43279957218425</v>
      </c>
      <c r="AM20" s="45">
        <f t="shared" si="5"/>
        <v>116.74782915079903</v>
      </c>
      <c r="AN20" s="45">
        <f t="shared" si="5"/>
        <v>117.89927683368072</v>
      </c>
      <c r="AO20" s="45">
        <f t="shared" si="5"/>
        <v>118.90019893557131</v>
      </c>
      <c r="AP20" s="45">
        <f t="shared" si="5"/>
        <v>118.57083227168596</v>
      </c>
      <c r="AQ20" s="45">
        <f t="shared" si="5"/>
        <v>117.31530446578508</v>
      </c>
      <c r="AR20" s="45">
        <f t="shared" si="5"/>
        <v>117.77022269627618</v>
      </c>
      <c r="AS20" s="45">
        <f t="shared" si="5"/>
        <v>117.25210006505445</v>
      </c>
      <c r="AT20" s="45">
        <f t="shared" si="5"/>
        <v>117.69032812392363</v>
      </c>
      <c r="AU20" s="45">
        <f t="shared" si="5"/>
        <v>118.3295643074559</v>
      </c>
      <c r="AV20" s="45">
        <f t="shared" si="5"/>
        <v>118.56199815609872</v>
      </c>
      <c r="AW20" s="45">
        <f t="shared" si="5"/>
        <v>119.90446223406323</v>
      </c>
      <c r="AX20" s="45">
        <f t="shared" si="5"/>
        <v>119.86623570996967</v>
      </c>
      <c r="AY20" s="45">
        <f t="shared" si="5"/>
        <v>119.11682587294797</v>
      </c>
      <c r="AZ20" s="45">
        <f t="shared" si="5"/>
        <v>120.95931648256698</v>
      </c>
      <c r="BA20" s="45">
        <f t="shared" si="5"/>
        <v>121.64224200788294</v>
      </c>
      <c r="BB20" s="45">
        <f t="shared" si="5"/>
        <v>122.69939070131133</v>
      </c>
      <c r="BC20" s="45">
        <f t="shared" si="5"/>
        <v>123.32970680094071</v>
      </c>
      <c r="BD20" s="45">
        <f t="shared" si="5"/>
        <v>125.08501588688391</v>
      </c>
      <c r="BE20" s="45">
        <f t="shared" si="5"/>
        <v>125.72002577373641</v>
      </c>
      <c r="BF20" s="45">
        <f t="shared" si="5"/>
        <v>125.8871262015045</v>
      </c>
      <c r="BG20" s="45">
        <f t="shared" si="5"/>
        <v>126.05732648453541</v>
      </c>
      <c r="BH20" s="45">
        <f t="shared" si="5"/>
        <v>124.95153837257557</v>
      </c>
      <c r="BI20" s="45">
        <f t="shared" si="5"/>
        <v>125.85614963698487</v>
      </c>
      <c r="BJ20" s="45">
        <f t="shared" si="5"/>
        <v>126.27776952128214</v>
      </c>
      <c r="BK20" s="45">
        <f t="shared" si="5"/>
        <v>131.46872525779978</v>
      </c>
      <c r="BL20" s="45">
        <f t="shared" si="5"/>
        <v>123.80266347757045</v>
      </c>
      <c r="BM20" s="45">
        <f t="shared" si="5"/>
        <v>119.96305987322719</v>
      </c>
    </row>
    <row r="21" spans="1:65" x14ac:dyDescent="0.35">
      <c r="A21" s="34" t="s">
        <v>387</v>
      </c>
      <c r="B21" s="45">
        <v>100</v>
      </c>
      <c r="C21" s="45">
        <f t="shared" si="6"/>
        <v>104.51460453737513</v>
      </c>
      <c r="D21" s="45">
        <f t="shared" si="5"/>
        <v>107.91859495202998</v>
      </c>
      <c r="E21" s="45">
        <f t="shared" si="5"/>
        <v>108.64264476338427</v>
      </c>
      <c r="F21" s="45">
        <f t="shared" si="5"/>
        <v>111.61836117052492</v>
      </c>
      <c r="G21" s="45">
        <f t="shared" si="5"/>
        <v>118.30555655349548</v>
      </c>
      <c r="H21" s="45">
        <f t="shared" si="5"/>
        <v>123.95854604628401</v>
      </c>
      <c r="I21" s="45">
        <f t="shared" si="5"/>
        <v>131.21240101574293</v>
      </c>
      <c r="J21" s="45">
        <f t="shared" si="5"/>
        <v>136.38028620048271</v>
      </c>
      <c r="K21" s="45">
        <f t="shared" si="5"/>
        <v>129.26068903349002</v>
      </c>
      <c r="L21" s="45">
        <f t="shared" si="5"/>
        <v>138.26556414788598</v>
      </c>
      <c r="M21" s="45">
        <f t="shared" si="5"/>
        <v>145.24837500202133</v>
      </c>
      <c r="N21" s="45">
        <f t="shared" si="5"/>
        <v>149.4146085759925</v>
      </c>
      <c r="O21" s="45">
        <f t="shared" si="5"/>
        <v>153.18651918736822</v>
      </c>
      <c r="P21" s="45">
        <f t="shared" si="5"/>
        <v>168.04569920297695</v>
      </c>
      <c r="Q21" s="45">
        <f t="shared" si="5"/>
        <v>167.73257101512473</v>
      </c>
      <c r="R21" s="45">
        <f t="shared" si="5"/>
        <v>161.70621128639496</v>
      </c>
      <c r="S21" s="45">
        <f t="shared" si="5"/>
        <v>156.46728065438055</v>
      </c>
      <c r="T21" s="45">
        <f t="shared" si="5"/>
        <v>155.1350505680856</v>
      </c>
      <c r="U21" s="45">
        <f t="shared" si="5"/>
        <v>156.51720349180391</v>
      </c>
      <c r="V21" s="45">
        <f t="shared" si="5"/>
        <v>157.41193708445223</v>
      </c>
      <c r="W21" s="45">
        <f t="shared" si="5"/>
        <v>159.49391002823748</v>
      </c>
      <c r="X21" s="45">
        <f t="shared" si="5"/>
        <v>165.39392999278502</v>
      </c>
      <c r="Y21" s="45">
        <f t="shared" si="5"/>
        <v>163.14732512544498</v>
      </c>
      <c r="Z21" s="45">
        <f t="shared" si="5"/>
        <v>161.49085812638336</v>
      </c>
      <c r="AA21" s="45">
        <f t="shared" si="5"/>
        <v>166.05988847836028</v>
      </c>
      <c r="AB21" s="45">
        <f t="shared" si="5"/>
        <v>174.0675139834359</v>
      </c>
      <c r="AC21" s="45">
        <f t="shared" si="5"/>
        <v>178.39135789466573</v>
      </c>
      <c r="AD21" s="45">
        <f t="shared" si="5"/>
        <v>179.75956425893676</v>
      </c>
      <c r="AE21" s="45">
        <f t="shared" si="5"/>
        <v>184.7590538742559</v>
      </c>
      <c r="AF21" s="45">
        <f t="shared" si="5"/>
        <v>187.43762166465569</v>
      </c>
      <c r="AG21" s="45">
        <f t="shared" si="5"/>
        <v>187.1881807721895</v>
      </c>
      <c r="AH21" s="45">
        <f t="shared" si="5"/>
        <v>187.96946075749537</v>
      </c>
      <c r="AI21" s="45">
        <f t="shared" si="5"/>
        <v>185.26210821190338</v>
      </c>
      <c r="AJ21" s="45">
        <f t="shared" si="5"/>
        <v>186.85619758224342</v>
      </c>
      <c r="AK21" s="45">
        <f t="shared" si="5"/>
        <v>188.22300951882463</v>
      </c>
      <c r="AL21" s="45">
        <f t="shared" si="5"/>
        <v>190.18225042085973</v>
      </c>
      <c r="AM21" s="45">
        <f t="shared" si="5"/>
        <v>194.24873269980856</v>
      </c>
      <c r="AN21" s="45">
        <f t="shared" si="5"/>
        <v>195.54742959124601</v>
      </c>
      <c r="AO21" s="45">
        <f t="shared" si="5"/>
        <v>201.61222589099359</v>
      </c>
      <c r="AP21" s="45">
        <f t="shared" si="5"/>
        <v>204.88278401260666</v>
      </c>
      <c r="AQ21" s="45">
        <f t="shared" si="5"/>
        <v>211.35247550869553</v>
      </c>
      <c r="AR21" s="45">
        <f t="shared" si="5"/>
        <v>215.05888497672291</v>
      </c>
      <c r="AS21" s="45">
        <f t="shared" si="5"/>
        <v>219.17462442701986</v>
      </c>
      <c r="AT21" s="45">
        <f t="shared" si="5"/>
        <v>228.26753325858877</v>
      </c>
      <c r="AU21" s="45">
        <f t="shared" si="5"/>
        <v>231.00644980392966</v>
      </c>
      <c r="AV21" s="45">
        <f t="shared" si="5"/>
        <v>229.85134637770716</v>
      </c>
      <c r="AW21" s="45">
        <f t="shared" si="5"/>
        <v>232.59682445984825</v>
      </c>
      <c r="AX21" s="45">
        <f t="shared" si="5"/>
        <v>234.83645592659872</v>
      </c>
      <c r="AY21" s="45">
        <f t="shared" si="5"/>
        <v>234.91967915069873</v>
      </c>
      <c r="AZ21" s="45">
        <f t="shared" si="5"/>
        <v>233.95221042155779</v>
      </c>
      <c r="BA21" s="45">
        <f t="shared" si="5"/>
        <v>235.56119102291044</v>
      </c>
      <c r="BB21" s="45">
        <f t="shared" si="5"/>
        <v>236.43749669900586</v>
      </c>
      <c r="BC21" s="45">
        <f t="shared" si="5"/>
        <v>235.57391923794339</v>
      </c>
      <c r="BD21" s="45">
        <f t="shared" si="5"/>
        <v>237.69681844825428</v>
      </c>
      <c r="BE21" s="45">
        <f t="shared" si="5"/>
        <v>240.92664531371534</v>
      </c>
      <c r="BF21" s="45">
        <f t="shared" si="5"/>
        <v>241.26556522359024</v>
      </c>
      <c r="BG21" s="45">
        <f t="shared" si="5"/>
        <v>244.12712719392414</v>
      </c>
      <c r="BH21" s="45">
        <f t="shared" si="5"/>
        <v>243.26854147336192</v>
      </c>
      <c r="BI21" s="45">
        <f t="shared" si="5"/>
        <v>242.28434938546482</v>
      </c>
      <c r="BJ21" s="45">
        <f t="shared" si="5"/>
        <v>239.94878036473494</v>
      </c>
      <c r="BK21" s="45">
        <f t="shared" si="5"/>
        <v>229.94057744207376</v>
      </c>
      <c r="BL21" s="45">
        <f t="shared" si="5"/>
        <v>251.77869944953608</v>
      </c>
      <c r="BM21" s="45">
        <f t="shared" si="5"/>
        <v>246.04687582764075</v>
      </c>
    </row>
    <row r="22" spans="1:65" x14ac:dyDescent="0.35">
      <c r="A22" s="34" t="s">
        <v>460</v>
      </c>
      <c r="B22" s="45">
        <v>100</v>
      </c>
      <c r="C22" s="45">
        <f t="shared" si="6"/>
        <v>103.10588769060405</v>
      </c>
      <c r="D22" s="45">
        <f t="shared" si="5"/>
        <v>108.94715718170953</v>
      </c>
      <c r="E22" s="45">
        <f t="shared" si="5"/>
        <v>108.30455927040565</v>
      </c>
      <c r="F22" s="45">
        <f t="shared" si="5"/>
        <v>100.25448362102577</v>
      </c>
      <c r="G22" s="45">
        <f t="shared" si="5"/>
        <v>93.205787183699059</v>
      </c>
      <c r="H22" s="45">
        <f t="shared" si="5"/>
        <v>95.408966093597471</v>
      </c>
      <c r="I22" s="45">
        <f t="shared" si="5"/>
        <v>105.17100517500546</v>
      </c>
      <c r="J22" s="45">
        <f t="shared" si="5"/>
        <v>100.91939312334725</v>
      </c>
      <c r="K22" s="45">
        <f t="shared" si="5"/>
        <v>108.28061928391139</v>
      </c>
      <c r="L22" s="45">
        <f t="shared" si="5"/>
        <v>100.89149612714739</v>
      </c>
      <c r="M22" s="45">
        <f t="shared" si="5"/>
        <v>87.566188656564719</v>
      </c>
      <c r="N22" s="45">
        <f t="shared" si="5"/>
        <v>70.113936661087379</v>
      </c>
      <c r="O22" s="45">
        <f t="shared" si="5"/>
        <v>73.213716545599226</v>
      </c>
      <c r="P22" s="45">
        <f t="shared" si="5"/>
        <v>79.938104392687151</v>
      </c>
      <c r="Q22" s="45">
        <f t="shared" si="5"/>
        <v>76.132353810543222</v>
      </c>
      <c r="R22" s="45">
        <f t="shared" si="5"/>
        <v>81.493931658535146</v>
      </c>
      <c r="S22" s="45">
        <f t="shared" si="5"/>
        <v>98.818394456138734</v>
      </c>
      <c r="T22" s="45">
        <f t="shared" si="5"/>
        <v>82.169464529688895</v>
      </c>
      <c r="U22" s="45">
        <f t="shared" si="5"/>
        <v>73.922887535691103</v>
      </c>
      <c r="V22" s="45">
        <f t="shared" si="5"/>
        <v>77.840628383842486</v>
      </c>
      <c r="W22" s="45">
        <f t="shared" si="5"/>
        <v>73.397216506066073</v>
      </c>
      <c r="X22" s="45">
        <f t="shared" si="5"/>
        <v>76.072099268261923</v>
      </c>
      <c r="Y22" s="45">
        <f t="shared" si="5"/>
        <v>71.521418014774795</v>
      </c>
      <c r="Z22" s="45">
        <f t="shared" si="5"/>
        <v>70.529547014497851</v>
      </c>
      <c r="AA22" s="45">
        <f t="shared" si="5"/>
        <v>80.725515372924349</v>
      </c>
      <c r="AB22" s="45">
        <f t="shared" si="5"/>
        <v>75.325981285607753</v>
      </c>
      <c r="AC22" s="45">
        <f t="shared" si="5"/>
        <v>77.901571327142364</v>
      </c>
      <c r="AD22" s="45">
        <f t="shared" si="5"/>
        <v>79.360855851893774</v>
      </c>
      <c r="AE22" s="45">
        <f t="shared" si="5"/>
        <v>72.031955007449</v>
      </c>
      <c r="AF22" s="45">
        <f t="shared" si="5"/>
        <v>67.158636456014804</v>
      </c>
      <c r="AG22" s="45">
        <f t="shared" si="5"/>
        <v>70.922232022752311</v>
      </c>
      <c r="AH22" s="45">
        <f t="shared" si="5"/>
        <v>61.337678255357659</v>
      </c>
      <c r="AI22" s="45">
        <f t="shared" si="5"/>
        <v>61.686723825770578</v>
      </c>
      <c r="AJ22" s="45">
        <f t="shared" si="5"/>
        <v>71.197213930200022</v>
      </c>
      <c r="AK22" s="45">
        <f t="shared" si="5"/>
        <v>62.102008697756027</v>
      </c>
      <c r="AL22" s="45">
        <f t="shared" si="5"/>
        <v>65.792781560582696</v>
      </c>
      <c r="AM22" s="45">
        <f t="shared" si="5"/>
        <v>54.074576550292498</v>
      </c>
      <c r="AN22" s="45">
        <f t="shared" si="5"/>
        <v>60.607353814168277</v>
      </c>
      <c r="AO22" s="45">
        <f t="shared" si="5"/>
        <v>52.347791776975996</v>
      </c>
      <c r="AP22" s="45">
        <f t="shared" si="5"/>
        <v>57.335049875127467</v>
      </c>
      <c r="AQ22" s="45">
        <f t="shared" si="5"/>
        <v>48.490552755005325</v>
      </c>
      <c r="AR22" s="45">
        <f t="shared" si="5"/>
        <v>51.078801833637414</v>
      </c>
      <c r="AS22" s="45">
        <f t="shared" si="5"/>
        <v>53.184280978087727</v>
      </c>
      <c r="AT22" s="45">
        <f t="shared" si="5"/>
        <v>51.274999311644315</v>
      </c>
      <c r="AU22" s="45">
        <f t="shared" si="5"/>
        <v>50.712941610300554</v>
      </c>
      <c r="AV22" s="45">
        <f t="shared" si="5"/>
        <v>50.945942738888995</v>
      </c>
      <c r="AW22" s="45">
        <f t="shared" si="5"/>
        <v>51.659102816125682</v>
      </c>
      <c r="AX22" s="45">
        <f t="shared" si="5"/>
        <v>52.397535018478919</v>
      </c>
      <c r="AY22" s="45">
        <f t="shared" si="5"/>
        <v>58.458055937412901</v>
      </c>
      <c r="AZ22" s="45">
        <f t="shared" si="5"/>
        <v>62.439995427888967</v>
      </c>
      <c r="BA22" s="45">
        <f t="shared" si="5"/>
        <v>61.70596240619912</v>
      </c>
      <c r="BB22" s="45">
        <f t="shared" si="5"/>
        <v>60.228848478331521</v>
      </c>
      <c r="BC22" s="45">
        <f t="shared" si="5"/>
        <v>61.479723433963557</v>
      </c>
      <c r="BD22" s="45">
        <f t="shared" si="5"/>
        <v>59.352603840043123</v>
      </c>
      <c r="BE22" s="45">
        <f t="shared" si="5"/>
        <v>68.957707079840119</v>
      </c>
      <c r="BF22" s="45">
        <f t="shared" si="5"/>
        <v>79.511073332663102</v>
      </c>
      <c r="BG22" s="45">
        <f t="shared" si="5"/>
        <v>78.800645884006656</v>
      </c>
      <c r="BH22" s="45">
        <f t="shared" si="5"/>
        <v>89.844908220569351</v>
      </c>
      <c r="BI22" s="45">
        <f t="shared" si="5"/>
        <v>81.683789078756831</v>
      </c>
      <c r="BJ22" s="45">
        <f t="shared" si="5"/>
        <v>83.836431608977691</v>
      </c>
      <c r="BK22" s="45">
        <f t="shared" si="5"/>
        <v>92.872359634122418</v>
      </c>
      <c r="BL22" s="45">
        <f t="shared" si="5"/>
        <v>99.812451052292147</v>
      </c>
      <c r="BM22" s="45">
        <f t="shared" si="5"/>
        <v>100.38992842573992</v>
      </c>
    </row>
    <row r="23" spans="1:65" x14ac:dyDescent="0.35">
      <c r="A23" s="34" t="s">
        <v>461</v>
      </c>
      <c r="B23" s="45">
        <v>100</v>
      </c>
      <c r="C23" s="45">
        <f t="shared" si="6"/>
        <v>111.04043806662533</v>
      </c>
      <c r="D23" s="45">
        <f t="shared" si="5"/>
        <v>109.094627663118</v>
      </c>
      <c r="E23" s="45">
        <f t="shared" si="5"/>
        <v>92.004642951311169</v>
      </c>
      <c r="F23" s="45">
        <f t="shared" si="5"/>
        <v>74.512635807683765</v>
      </c>
      <c r="G23" s="45">
        <f t="shared" si="5"/>
        <v>78.860413289895334</v>
      </c>
      <c r="H23" s="45">
        <f t="shared" si="5"/>
        <v>82.693717864237541</v>
      </c>
      <c r="I23" s="45">
        <f t="shared" si="5"/>
        <v>77.54277504413372</v>
      </c>
      <c r="J23" s="45">
        <f t="shared" si="5"/>
        <v>78.518898315313606</v>
      </c>
      <c r="K23" s="45">
        <f t="shared" si="5"/>
        <v>79.954500439309157</v>
      </c>
      <c r="L23" s="45">
        <f t="shared" si="5"/>
        <v>85.10587447739772</v>
      </c>
      <c r="M23" s="45">
        <f t="shared" si="5"/>
        <v>91.033041086680711</v>
      </c>
      <c r="N23" s="45">
        <f t="shared" si="5"/>
        <v>93.875644501586223</v>
      </c>
      <c r="O23" s="45">
        <f t="shared" si="5"/>
        <v>75.062841263857067</v>
      </c>
      <c r="P23" s="45">
        <f t="shared" si="5"/>
        <v>74.59831756316099</v>
      </c>
      <c r="Q23" s="45">
        <f t="shared" si="5"/>
        <v>72.653599838735943</v>
      </c>
      <c r="R23" s="45">
        <f t="shared" si="5"/>
        <v>90.189677896972697</v>
      </c>
      <c r="S23" s="45">
        <f t="shared" si="5"/>
        <v>86.950590626552383</v>
      </c>
      <c r="T23" s="45">
        <f t="shared" si="5"/>
        <v>85.395053844554212</v>
      </c>
      <c r="U23" s="45">
        <f t="shared" si="5"/>
        <v>95.831716832408631</v>
      </c>
      <c r="V23" s="45">
        <f t="shared" si="5"/>
        <v>98.09938215382661</v>
      </c>
      <c r="W23" s="45">
        <f t="shared" si="5"/>
        <v>89.289128691247768</v>
      </c>
      <c r="X23" s="45">
        <f t="shared" si="5"/>
        <v>95.526527721943381</v>
      </c>
      <c r="Y23" s="45">
        <f t="shared" si="5"/>
        <v>99.728993673589784</v>
      </c>
      <c r="Z23" s="45">
        <f t="shared" ref="Z23:BM23" si="7">$B23*Z15/$B15</f>
        <v>99.854932134318744</v>
      </c>
      <c r="AA23" s="45">
        <f t="shared" si="7"/>
        <v>99.110121406127561</v>
      </c>
      <c r="AB23" s="45">
        <f t="shared" si="7"/>
        <v>104.55842695671974</v>
      </c>
      <c r="AC23" s="45">
        <f t="shared" si="7"/>
        <v>105.01490672231951</v>
      </c>
      <c r="AD23" s="45">
        <f t="shared" si="7"/>
        <v>108.3958413822008</v>
      </c>
      <c r="AE23" s="45">
        <f t="shared" si="7"/>
        <v>118.96328756970611</v>
      </c>
      <c r="AF23" s="45">
        <f t="shared" si="7"/>
        <v>115.48272284938264</v>
      </c>
      <c r="AG23" s="45">
        <f t="shared" si="7"/>
        <v>115.92994307469863</v>
      </c>
      <c r="AH23" s="45">
        <f t="shared" si="7"/>
        <v>127.15848320600166</v>
      </c>
      <c r="AI23" s="45">
        <f t="shared" si="7"/>
        <v>130.75085364637715</v>
      </c>
      <c r="AJ23" s="45">
        <f t="shared" si="7"/>
        <v>128.13466430013477</v>
      </c>
      <c r="AK23" s="45">
        <f t="shared" si="7"/>
        <v>133.09787632550052</v>
      </c>
      <c r="AL23" s="45">
        <f t="shared" si="7"/>
        <v>129.56554608726705</v>
      </c>
      <c r="AM23" s="45">
        <f t="shared" si="7"/>
        <v>128.96672764562877</v>
      </c>
      <c r="AN23" s="45">
        <f t="shared" si="7"/>
        <v>125.71940729145092</v>
      </c>
      <c r="AO23" s="45">
        <f t="shared" si="7"/>
        <v>130.58427090492964</v>
      </c>
      <c r="AP23" s="45">
        <f t="shared" si="7"/>
        <v>127.81763490269404</v>
      </c>
      <c r="AQ23" s="45">
        <f t="shared" si="7"/>
        <v>132.93698179564112</v>
      </c>
      <c r="AR23" s="45">
        <f t="shared" si="7"/>
        <v>133.14898265114061</v>
      </c>
      <c r="AS23" s="45">
        <f t="shared" si="7"/>
        <v>135.56348295423501</v>
      </c>
      <c r="AT23" s="45">
        <f t="shared" si="7"/>
        <v>138.82191233927932</v>
      </c>
      <c r="AU23" s="45">
        <f t="shared" si="7"/>
        <v>135.07774410691886</v>
      </c>
      <c r="AV23" s="45">
        <f t="shared" si="7"/>
        <v>141.92276811907126</v>
      </c>
      <c r="AW23" s="45">
        <f t="shared" si="7"/>
        <v>141.94653311611964</v>
      </c>
      <c r="AX23" s="45">
        <f t="shared" si="7"/>
        <v>141.6716123279835</v>
      </c>
      <c r="AY23" s="45">
        <f t="shared" si="7"/>
        <v>143.3500826275673</v>
      </c>
      <c r="AZ23" s="45">
        <f t="shared" si="7"/>
        <v>147.80198283435527</v>
      </c>
      <c r="BA23" s="45">
        <f t="shared" si="7"/>
        <v>147.56103086253239</v>
      </c>
      <c r="BB23" s="45">
        <f t="shared" si="7"/>
        <v>145.88607856324597</v>
      </c>
      <c r="BC23" s="45">
        <f t="shared" si="7"/>
        <v>146.88388962056945</v>
      </c>
      <c r="BD23" s="45">
        <f t="shared" si="7"/>
        <v>152.25188841025312</v>
      </c>
      <c r="BE23" s="45">
        <f t="shared" si="7"/>
        <v>145.25947732156536</v>
      </c>
      <c r="BF23" s="45">
        <f t="shared" si="7"/>
        <v>145.46932773236006</v>
      </c>
      <c r="BG23" s="45">
        <f t="shared" si="7"/>
        <v>155.41942832343116</v>
      </c>
      <c r="BH23" s="45">
        <f t="shared" si="7"/>
        <v>148.37684000544309</v>
      </c>
      <c r="BI23" s="45">
        <f t="shared" si="7"/>
        <v>154.57972129317932</v>
      </c>
      <c r="BJ23" s="45">
        <f t="shared" si="7"/>
        <v>156.11533135871551</v>
      </c>
      <c r="BK23" s="45">
        <f t="shared" si="7"/>
        <v>165.52422648423695</v>
      </c>
      <c r="BL23" s="45">
        <f t="shared" si="7"/>
        <v>170.7776698457871</v>
      </c>
      <c r="BM23" s="45">
        <f t="shared" si="7"/>
        <v>164.37480536639922</v>
      </c>
    </row>
    <row r="24" spans="1:65" x14ac:dyDescent="0.35">
      <c r="A24" s="34" t="s">
        <v>462</v>
      </c>
      <c r="B24" s="45">
        <v>100</v>
      </c>
      <c r="C24" s="45">
        <f t="shared" si="6"/>
        <v>92.937247838232409</v>
      </c>
      <c r="D24" s="45">
        <f t="shared" si="6"/>
        <v>85.112151369423515</v>
      </c>
      <c r="E24" s="45">
        <f t="shared" si="6"/>
        <v>83.14650989149591</v>
      </c>
      <c r="F24" s="45">
        <f t="shared" si="6"/>
        <v>72.681491787199832</v>
      </c>
      <c r="G24" s="45">
        <f t="shared" si="6"/>
        <v>61.165252468532181</v>
      </c>
      <c r="H24" s="45">
        <f t="shared" si="6"/>
        <v>61.943034125714838</v>
      </c>
      <c r="I24" s="45">
        <f t="shared" si="6"/>
        <v>55.685479774397116</v>
      </c>
      <c r="J24" s="45">
        <f t="shared" si="6"/>
        <v>69.458905820231351</v>
      </c>
      <c r="K24" s="45">
        <f t="shared" si="6"/>
        <v>72.014251260456504</v>
      </c>
      <c r="L24" s="45">
        <f t="shared" si="6"/>
        <v>72.159162559836986</v>
      </c>
      <c r="M24" s="45">
        <f t="shared" si="6"/>
        <v>63.329961088154477</v>
      </c>
      <c r="N24" s="45">
        <f t="shared" si="6"/>
        <v>56.886631533389341</v>
      </c>
      <c r="O24" s="45">
        <f t="shared" si="6"/>
        <v>46.454099888154353</v>
      </c>
      <c r="P24" s="45">
        <f t="shared" si="6"/>
        <v>42.059827475227237</v>
      </c>
      <c r="Q24" s="45">
        <f t="shared" si="6"/>
        <v>45.373536316830815</v>
      </c>
      <c r="R24" s="45">
        <f t="shared" si="6"/>
        <v>62.821264127249897</v>
      </c>
      <c r="S24" s="45">
        <f t="shared" ref="S24:BM24" si="8">$B24*S16/$B16</f>
        <v>56.726073587890255</v>
      </c>
      <c r="T24" s="45">
        <f t="shared" si="8"/>
        <v>64.348611119248332</v>
      </c>
      <c r="U24" s="45">
        <f t="shared" si="8"/>
        <v>68.893313774543671</v>
      </c>
      <c r="V24" s="45">
        <f t="shared" si="8"/>
        <v>74.683869545985161</v>
      </c>
      <c r="W24" s="45">
        <f t="shared" si="8"/>
        <v>77.649947553785836</v>
      </c>
      <c r="X24" s="45">
        <f t="shared" si="8"/>
        <v>101.14595202355355</v>
      </c>
      <c r="Y24" s="45">
        <f t="shared" si="8"/>
        <v>101.66041029903191</v>
      </c>
      <c r="Z24" s="45">
        <f t="shared" si="8"/>
        <v>126.85627935915113</v>
      </c>
      <c r="AA24" s="45">
        <f t="shared" si="8"/>
        <v>131.53331363774259</v>
      </c>
      <c r="AB24" s="45">
        <f t="shared" si="8"/>
        <v>140.78830347299342</v>
      </c>
      <c r="AC24" s="45">
        <f t="shared" si="8"/>
        <v>143.77566971778211</v>
      </c>
      <c r="AD24" s="45">
        <f t="shared" si="8"/>
        <v>140.55846898154641</v>
      </c>
      <c r="AE24" s="45">
        <f t="shared" si="8"/>
        <v>137.00448189088019</v>
      </c>
      <c r="AF24" s="45">
        <f t="shared" si="8"/>
        <v>144.51841697460958</v>
      </c>
      <c r="AG24" s="45">
        <f t="shared" si="8"/>
        <v>154.60095386367996</v>
      </c>
      <c r="AH24" s="45">
        <f t="shared" si="8"/>
        <v>158.57018212812358</v>
      </c>
      <c r="AI24" s="45">
        <f t="shared" si="8"/>
        <v>164.35423904712624</v>
      </c>
      <c r="AJ24" s="45">
        <f t="shared" si="8"/>
        <v>170.18033625448791</v>
      </c>
      <c r="AK24" s="45">
        <f t="shared" si="8"/>
        <v>178.21136482662357</v>
      </c>
      <c r="AL24" s="45">
        <f t="shared" si="8"/>
        <v>185.02287397108373</v>
      </c>
      <c r="AM24" s="45">
        <f t="shared" si="8"/>
        <v>190.7814820101143</v>
      </c>
      <c r="AN24" s="45">
        <f t="shared" si="8"/>
        <v>187.47407803467382</v>
      </c>
      <c r="AO24" s="45">
        <f t="shared" si="8"/>
        <v>184.96370138750407</v>
      </c>
      <c r="AP24" s="45">
        <f t="shared" si="8"/>
        <v>173.08456877486626</v>
      </c>
      <c r="AQ24" s="45">
        <f t="shared" si="8"/>
        <v>169.54707277090108</v>
      </c>
      <c r="AR24" s="45">
        <f t="shared" si="8"/>
        <v>168.69299242064747</v>
      </c>
      <c r="AS24" s="45">
        <f t="shared" si="8"/>
        <v>163.970005664208</v>
      </c>
      <c r="AT24" s="45">
        <f t="shared" si="8"/>
        <v>154.211215653312</v>
      </c>
      <c r="AU24" s="45">
        <f t="shared" si="8"/>
        <v>150.71914037925765</v>
      </c>
      <c r="AV24" s="45">
        <f t="shared" si="8"/>
        <v>148.22972984828525</v>
      </c>
      <c r="AW24" s="45">
        <f t="shared" si="8"/>
        <v>142.99998175047378</v>
      </c>
      <c r="AX24" s="45">
        <f t="shared" si="8"/>
        <v>145.98487776432017</v>
      </c>
      <c r="AY24" s="45">
        <f t="shared" si="8"/>
        <v>151.55752133611912</v>
      </c>
      <c r="AZ24" s="45">
        <f t="shared" si="8"/>
        <v>130.16045518271514</v>
      </c>
      <c r="BA24" s="45">
        <f t="shared" si="8"/>
        <v>134.34608317275266</v>
      </c>
      <c r="BB24" s="45">
        <f t="shared" si="8"/>
        <v>142.25926068716069</v>
      </c>
      <c r="BC24" s="45">
        <f t="shared" si="8"/>
        <v>136.02533687266651</v>
      </c>
      <c r="BD24" s="45">
        <f t="shared" si="8"/>
        <v>121.93305864962917</v>
      </c>
      <c r="BE24" s="45">
        <f t="shared" si="8"/>
        <v>116.6690848444489</v>
      </c>
      <c r="BF24" s="45">
        <f t="shared" si="8"/>
        <v>108.65153420819638</v>
      </c>
      <c r="BG24" s="45">
        <f t="shared" si="8"/>
        <v>101.998067269996</v>
      </c>
      <c r="BH24" s="45">
        <f t="shared" si="8"/>
        <v>95.763153094820566</v>
      </c>
      <c r="BI24" s="45">
        <f t="shared" si="8"/>
        <v>94.972367738796422</v>
      </c>
      <c r="BJ24" s="45">
        <f t="shared" si="8"/>
        <v>81.342081280723363</v>
      </c>
      <c r="BK24" s="45">
        <f t="shared" si="8"/>
        <v>65.177650324688273</v>
      </c>
      <c r="BL24" s="45">
        <f t="shared" si="8"/>
        <v>72.772443934058529</v>
      </c>
      <c r="BM24" s="45">
        <f t="shared" si="8"/>
        <v>97.63545430851849</v>
      </c>
    </row>
    <row r="26" spans="1:65" x14ac:dyDescent="0.35">
      <c r="A26" s="34" t="s">
        <v>466</v>
      </c>
      <c r="B26" s="46">
        <f>B2</f>
        <v>7.6375999999999999</v>
      </c>
      <c r="C26" s="46">
        <f t="shared" ref="C26:BM26" si="9">C2</f>
        <v>8.1752000000000002</v>
      </c>
      <c r="D26" s="46">
        <f t="shared" si="9"/>
        <v>9.1789000000000005</v>
      </c>
      <c r="E26" s="46">
        <f t="shared" si="9"/>
        <v>10.573399999999999</v>
      </c>
      <c r="F26" s="46">
        <f t="shared" si="9"/>
        <v>12.204199999999998</v>
      </c>
      <c r="G26" s="46">
        <f t="shared" si="9"/>
        <v>13.7753</v>
      </c>
      <c r="H26" s="46">
        <f t="shared" si="9"/>
        <v>15.0091</v>
      </c>
      <c r="I26" s="46">
        <f t="shared" si="9"/>
        <v>16.1447</v>
      </c>
      <c r="J26" s="46">
        <f t="shared" si="9"/>
        <v>17.664299999999997</v>
      </c>
      <c r="K26" s="46">
        <f t="shared" si="9"/>
        <v>20.114699999999999</v>
      </c>
      <c r="L26" s="46">
        <f t="shared" si="9"/>
        <v>22.3126</v>
      </c>
      <c r="M26" s="46">
        <f t="shared" si="9"/>
        <v>24.927199999999999</v>
      </c>
      <c r="N26" s="46">
        <f t="shared" si="9"/>
        <v>28.108599999999999</v>
      </c>
      <c r="O26" s="46">
        <f t="shared" si="9"/>
        <v>31.3443</v>
      </c>
      <c r="P26" s="46">
        <f t="shared" si="9"/>
        <v>34.967100000000002</v>
      </c>
      <c r="Q26" s="46">
        <f t="shared" si="9"/>
        <v>41.337200000000003</v>
      </c>
      <c r="R26" s="46">
        <f t="shared" si="9"/>
        <v>50.643499999999996</v>
      </c>
      <c r="S26" s="46">
        <f t="shared" si="9"/>
        <v>58.675099999999993</v>
      </c>
      <c r="T26" s="46">
        <f t="shared" si="9"/>
        <v>64.625500000000002</v>
      </c>
      <c r="U26" s="46">
        <f t="shared" si="9"/>
        <v>74.278999999999996</v>
      </c>
      <c r="V26" s="46">
        <f t="shared" si="9"/>
        <v>84.329999999999984</v>
      </c>
      <c r="W26" s="46">
        <f t="shared" si="9"/>
        <v>98.623999999999995</v>
      </c>
      <c r="X26" s="46">
        <f t="shared" si="9"/>
        <v>113.27799999999999</v>
      </c>
      <c r="Y26" s="46">
        <f t="shared" si="9"/>
        <v>133.15500000000003</v>
      </c>
      <c r="Z26" s="46">
        <f t="shared" si="9"/>
        <v>146.90699999999998</v>
      </c>
      <c r="AA26" s="46">
        <f t="shared" si="9"/>
        <v>159.19199999999998</v>
      </c>
      <c r="AB26" s="46">
        <f t="shared" si="9"/>
        <v>170.87700000000001</v>
      </c>
      <c r="AC26" s="46">
        <f t="shared" si="9"/>
        <v>180.54300000000001</v>
      </c>
      <c r="AD26" s="46">
        <f t="shared" si="9"/>
        <v>187.304</v>
      </c>
      <c r="AE26" s="46">
        <f t="shared" si="9"/>
        <v>200.67700000000002</v>
      </c>
      <c r="AF26" s="46">
        <f t="shared" si="9"/>
        <v>211.00400000000002</v>
      </c>
      <c r="AG26" s="46">
        <f t="shared" si="9"/>
        <v>223.63199999999998</v>
      </c>
      <c r="AH26" s="46">
        <f t="shared" si="9"/>
        <v>237.16599999999997</v>
      </c>
      <c r="AI26" s="46">
        <f t="shared" si="9"/>
        <v>251.251</v>
      </c>
      <c r="AJ26" s="46">
        <f t="shared" si="9"/>
        <v>260.54000000000002</v>
      </c>
      <c r="AK26" s="46">
        <f t="shared" si="9"/>
        <v>265.839</v>
      </c>
      <c r="AL26" s="46">
        <f t="shared" si="9"/>
        <v>272.99700000000001</v>
      </c>
      <c r="AM26" s="46">
        <f t="shared" si="9"/>
        <v>284.315</v>
      </c>
      <c r="AN26" s="46">
        <f t="shared" si="9"/>
        <v>287.416</v>
      </c>
      <c r="AO26" s="46">
        <f t="shared" si="9"/>
        <v>291.447</v>
      </c>
      <c r="AP26" s="46">
        <f t="shared" si="9"/>
        <v>300.92200000000003</v>
      </c>
      <c r="AQ26" s="46">
        <f t="shared" si="9"/>
        <v>316.25900000000001</v>
      </c>
      <c r="AR26" s="46">
        <f t="shared" si="9"/>
        <v>325.60700000000003</v>
      </c>
      <c r="AS26" s="46">
        <f t="shared" si="9"/>
        <v>342.17700000000002</v>
      </c>
      <c r="AT26" s="46">
        <f t="shared" si="9"/>
        <v>353.36799999999999</v>
      </c>
      <c r="AU26" s="46">
        <f t="shared" si="9"/>
        <v>367.84099999999995</v>
      </c>
      <c r="AV26" s="46">
        <f t="shared" si="9"/>
        <v>381.47599999999994</v>
      </c>
      <c r="AW26" s="46">
        <f t="shared" si="9"/>
        <v>392.16399999999993</v>
      </c>
      <c r="AX26" s="46">
        <f t="shared" si="9"/>
        <v>407.03300000000002</v>
      </c>
      <c r="AY26" s="46">
        <f t="shared" si="9"/>
        <v>417.92800000000005</v>
      </c>
      <c r="AZ26" s="46">
        <f t="shared" si="9"/>
        <v>433.28000000000003</v>
      </c>
      <c r="BA26" s="46">
        <f t="shared" si="9"/>
        <v>440.334</v>
      </c>
      <c r="BB26" s="46">
        <f t="shared" si="9"/>
        <v>444.59500000000003</v>
      </c>
      <c r="BC26" s="46">
        <f t="shared" si="9"/>
        <v>457.42500000000007</v>
      </c>
      <c r="BD26" s="46">
        <f t="shared" si="9"/>
        <v>462.88299999999998</v>
      </c>
      <c r="BE26" s="46">
        <f t="shared" si="9"/>
        <v>462.5080000000001</v>
      </c>
      <c r="BF26" s="46">
        <f t="shared" si="9"/>
        <v>461.73699999999997</v>
      </c>
      <c r="BG26" s="46">
        <f t="shared" si="9"/>
        <v>464.78699999999998</v>
      </c>
      <c r="BH26" s="46">
        <f t="shared" si="9"/>
        <v>476.29000000000008</v>
      </c>
      <c r="BI26" s="46">
        <f t="shared" si="9"/>
        <v>485.46300000000002</v>
      </c>
      <c r="BJ26" s="46">
        <f t="shared" si="9"/>
        <v>501.47600000000006</v>
      </c>
      <c r="BK26" s="46">
        <f t="shared" si="9"/>
        <v>507.3897</v>
      </c>
      <c r="BL26" s="46">
        <f t="shared" si="9"/>
        <v>529.28750000000002</v>
      </c>
      <c r="BM26" s="46">
        <f t="shared" si="9"/>
        <v>561.18230000000005</v>
      </c>
    </row>
    <row r="27" spans="1:65" x14ac:dyDescent="0.35">
      <c r="A27" s="34" t="s">
        <v>394</v>
      </c>
      <c r="B27" s="46">
        <f>B3+B4</f>
        <v>4.8210000000000006</v>
      </c>
      <c r="C27" s="46">
        <f t="shared" ref="C27:BM27" si="10">C3+C4</f>
        <v>5.3100000000000005</v>
      </c>
      <c r="D27" s="46">
        <f t="shared" si="10"/>
        <v>5.9929999999999994</v>
      </c>
      <c r="E27" s="46">
        <f t="shared" si="10"/>
        <v>7.1440000000000001</v>
      </c>
      <c r="F27" s="46">
        <f t="shared" si="10"/>
        <v>8.4789999999999992</v>
      </c>
      <c r="G27" s="46">
        <f t="shared" si="10"/>
        <v>9.6440000000000001</v>
      </c>
      <c r="H27" s="46">
        <f t="shared" si="10"/>
        <v>10.666</v>
      </c>
      <c r="I27" s="46">
        <f t="shared" si="10"/>
        <v>11.701000000000001</v>
      </c>
      <c r="J27" s="46">
        <f t="shared" si="10"/>
        <v>12.882999999999999</v>
      </c>
      <c r="K27" s="46">
        <f t="shared" si="10"/>
        <v>14.538</v>
      </c>
      <c r="L27" s="46">
        <f t="shared" si="10"/>
        <v>16.617000000000001</v>
      </c>
      <c r="M27" s="46">
        <f t="shared" si="10"/>
        <v>18.411999999999999</v>
      </c>
      <c r="N27" s="46">
        <f t="shared" si="10"/>
        <v>20.582000000000001</v>
      </c>
      <c r="O27" s="46">
        <f t="shared" si="10"/>
        <v>23.276</v>
      </c>
      <c r="P27" s="46">
        <f t="shared" si="10"/>
        <v>27.294999999999998</v>
      </c>
      <c r="Q27" s="46">
        <f t="shared" si="10"/>
        <v>32.234999999999999</v>
      </c>
      <c r="R27" s="46">
        <f t="shared" si="10"/>
        <v>40.369</v>
      </c>
      <c r="S27" s="46">
        <f t="shared" si="10"/>
        <v>46.362000000000002</v>
      </c>
      <c r="T27" s="46">
        <f t="shared" si="10"/>
        <v>52.942</v>
      </c>
      <c r="U27" s="46">
        <f t="shared" si="10"/>
        <v>62.332999999999998</v>
      </c>
      <c r="V27" s="46">
        <f t="shared" si="10"/>
        <v>71.537000000000006</v>
      </c>
      <c r="W27" s="46">
        <f t="shared" si="10"/>
        <v>83.094999999999985</v>
      </c>
      <c r="X27" s="46">
        <f t="shared" si="10"/>
        <v>99.710999999999999</v>
      </c>
      <c r="Y27" s="46">
        <f t="shared" si="10"/>
        <v>118.34400000000002</v>
      </c>
      <c r="Z27" s="46">
        <f t="shared" si="10"/>
        <v>132.26600000000002</v>
      </c>
      <c r="AA27" s="46">
        <f t="shared" si="10"/>
        <v>146.28900000000002</v>
      </c>
      <c r="AB27" s="46">
        <f t="shared" si="10"/>
        <v>160.13</v>
      </c>
      <c r="AC27" s="46">
        <f t="shared" si="10"/>
        <v>171.22200000000001</v>
      </c>
      <c r="AD27" s="46">
        <f t="shared" si="10"/>
        <v>177.559</v>
      </c>
      <c r="AE27" s="46">
        <f t="shared" si="10"/>
        <v>189.83800000000002</v>
      </c>
      <c r="AF27" s="46">
        <f t="shared" si="10"/>
        <v>201.28700000000003</v>
      </c>
      <c r="AG27" s="46">
        <f t="shared" si="10"/>
        <v>214.22900000000001</v>
      </c>
      <c r="AH27" s="46">
        <f t="shared" si="10"/>
        <v>228.04899999999998</v>
      </c>
      <c r="AI27" s="46">
        <f t="shared" si="10"/>
        <v>241.25</v>
      </c>
      <c r="AJ27" s="46">
        <f t="shared" si="10"/>
        <v>255.27600000000001</v>
      </c>
      <c r="AK27" s="46">
        <f t="shared" si="10"/>
        <v>262.96199999999999</v>
      </c>
      <c r="AL27" s="46">
        <f t="shared" si="10"/>
        <v>271.94200000000001</v>
      </c>
      <c r="AM27" s="46">
        <f t="shared" si="10"/>
        <v>281.84699999999998</v>
      </c>
      <c r="AN27" s="46">
        <f t="shared" si="10"/>
        <v>292.05500000000001</v>
      </c>
      <c r="AO27" s="46">
        <f t="shared" si="10"/>
        <v>300.11799999999999</v>
      </c>
      <c r="AP27" s="46">
        <f t="shared" si="10"/>
        <v>309.58199999999999</v>
      </c>
      <c r="AQ27" s="46">
        <f t="shared" si="10"/>
        <v>319.61100000000005</v>
      </c>
      <c r="AR27" s="46">
        <f t="shared" si="10"/>
        <v>335.14200000000005</v>
      </c>
      <c r="AS27" s="46">
        <f t="shared" si="10"/>
        <v>353.66200000000003</v>
      </c>
      <c r="AT27" s="46">
        <f t="shared" si="10"/>
        <v>371.21100000000001</v>
      </c>
      <c r="AU27" s="46">
        <f t="shared" si="10"/>
        <v>388.91699999999997</v>
      </c>
      <c r="AV27" s="46">
        <f t="shared" si="10"/>
        <v>405.64599999999996</v>
      </c>
      <c r="AW27" s="46">
        <f t="shared" si="10"/>
        <v>425.63</v>
      </c>
      <c r="AX27" s="46">
        <f t="shared" si="10"/>
        <v>445.34</v>
      </c>
      <c r="AY27" s="46">
        <f t="shared" si="10"/>
        <v>461.30700000000002</v>
      </c>
      <c r="AZ27" s="46">
        <f t="shared" si="10"/>
        <v>485.875</v>
      </c>
      <c r="BA27" s="46">
        <f t="shared" si="10"/>
        <v>501.09500000000003</v>
      </c>
      <c r="BB27" s="46">
        <f t="shared" si="10"/>
        <v>515.45699999999999</v>
      </c>
      <c r="BC27" s="46">
        <f t="shared" si="10"/>
        <v>532.702</v>
      </c>
      <c r="BD27" s="46">
        <f t="shared" si="10"/>
        <v>547.94799999999998</v>
      </c>
      <c r="BE27" s="46">
        <f t="shared" si="10"/>
        <v>560.17399999999998</v>
      </c>
      <c r="BF27" s="46">
        <f t="shared" si="10"/>
        <v>569.22800000000007</v>
      </c>
      <c r="BG27" s="46">
        <f t="shared" si="10"/>
        <v>579.61900000000003</v>
      </c>
      <c r="BH27" s="46">
        <f t="shared" si="10"/>
        <v>589.69399999999996</v>
      </c>
      <c r="BI27" s="46">
        <f t="shared" si="10"/>
        <v>600.39199999999994</v>
      </c>
      <c r="BJ27" s="46">
        <f t="shared" si="10"/>
        <v>616.37300000000005</v>
      </c>
      <c r="BK27" s="46">
        <f t="shared" si="10"/>
        <v>664.26800000000003</v>
      </c>
      <c r="BL27" s="46">
        <f t="shared" si="10"/>
        <v>673.10899999999992</v>
      </c>
      <c r="BM27" s="46">
        <f t="shared" si="10"/>
        <v>680.61699999999996</v>
      </c>
    </row>
    <row r="28" spans="1:65" x14ac:dyDescent="0.35">
      <c r="A28" s="34" t="s">
        <v>460</v>
      </c>
      <c r="B28" s="46">
        <f>B5</f>
        <v>1.1712</v>
      </c>
      <c r="C28" s="46">
        <f t="shared" ref="C28:BM31" si="11">C5</f>
        <v>1.3140000000000001</v>
      </c>
      <c r="D28" s="46">
        <f t="shared" si="11"/>
        <v>1.5640000000000001</v>
      </c>
      <c r="E28" s="46">
        <f t="shared" si="11"/>
        <v>1.798</v>
      </c>
      <c r="F28" s="46">
        <f t="shared" si="11"/>
        <v>1.9039999999999999</v>
      </c>
      <c r="G28" s="46">
        <f t="shared" si="11"/>
        <v>1.986</v>
      </c>
      <c r="H28" s="46">
        <f t="shared" si="11"/>
        <v>2.238</v>
      </c>
      <c r="I28" s="46">
        <f t="shared" si="11"/>
        <v>2.6859999999999999</v>
      </c>
      <c r="J28" s="46">
        <f t="shared" si="11"/>
        <v>2.8340000000000001</v>
      </c>
      <c r="K28" s="46">
        <f t="shared" si="11"/>
        <v>3.4790000000000001</v>
      </c>
      <c r="L28" s="46">
        <f t="shared" si="11"/>
        <v>3.6260000000000003</v>
      </c>
      <c r="M28" s="46">
        <f t="shared" si="11"/>
        <v>3.4580000000000002</v>
      </c>
      <c r="N28" s="46">
        <f t="shared" si="11"/>
        <v>3.0579999999999998</v>
      </c>
      <c r="O28" s="46">
        <f t="shared" si="11"/>
        <v>3.5460000000000003</v>
      </c>
      <c r="P28" s="46">
        <f t="shared" si="11"/>
        <v>4.431</v>
      </c>
      <c r="Q28" s="46">
        <f t="shared" si="11"/>
        <v>4.9720000000000004</v>
      </c>
      <c r="R28" s="46">
        <f t="shared" si="11"/>
        <v>6.7170000000000005</v>
      </c>
      <c r="S28" s="46">
        <f t="shared" si="11"/>
        <v>9.5109999999999992</v>
      </c>
      <c r="T28" s="46">
        <f t="shared" si="11"/>
        <v>8.74</v>
      </c>
      <c r="U28" s="46">
        <f t="shared" si="11"/>
        <v>9.129999999999999</v>
      </c>
      <c r="V28" s="46">
        <f t="shared" si="11"/>
        <v>11.045999999999999</v>
      </c>
      <c r="W28" s="46">
        <f t="shared" si="11"/>
        <v>12.059000000000001</v>
      </c>
      <c r="X28" s="46">
        <f t="shared" si="11"/>
        <v>14.872</v>
      </c>
      <c r="Y28" s="46">
        <f t="shared" si="11"/>
        <v>16.477999999999998</v>
      </c>
      <c r="Z28" s="46">
        <f t="shared" si="11"/>
        <v>18.213000000000001</v>
      </c>
      <c r="AA28" s="46">
        <f t="shared" si="11"/>
        <v>23.064999999999998</v>
      </c>
      <c r="AB28" s="46">
        <f t="shared" si="11"/>
        <v>23.356000000000002</v>
      </c>
      <c r="AC28" s="46">
        <f t="shared" si="11"/>
        <v>25.770000000000003</v>
      </c>
      <c r="AD28" s="46">
        <f t="shared" si="11"/>
        <v>27.274999999999999</v>
      </c>
      <c r="AE28" s="46">
        <f t="shared" si="11"/>
        <v>26.41</v>
      </c>
      <c r="AF28" s="46">
        <f t="shared" si="11"/>
        <v>25.917000000000002</v>
      </c>
      <c r="AG28" s="46">
        <f t="shared" si="11"/>
        <v>29.301999999999996</v>
      </c>
      <c r="AH28" s="46">
        <f t="shared" si="11"/>
        <v>26.875</v>
      </c>
      <c r="AI28" s="46">
        <f t="shared" si="11"/>
        <v>28.744</v>
      </c>
      <c r="AJ28" s="46">
        <f t="shared" si="11"/>
        <v>35.105000000000004</v>
      </c>
      <c r="AK28" s="46">
        <f t="shared" si="11"/>
        <v>31.305000000000003</v>
      </c>
      <c r="AL28" s="46">
        <f t="shared" si="11"/>
        <v>34.340000000000003</v>
      </c>
      <c r="AM28" s="46">
        <f t="shared" si="11"/>
        <v>29.061</v>
      </c>
      <c r="AN28" s="46">
        <f t="shared" si="11"/>
        <v>33.444000000000003</v>
      </c>
      <c r="AO28" s="46">
        <f t="shared" si="11"/>
        <v>29.297000000000001</v>
      </c>
      <c r="AP28" s="46">
        <f t="shared" si="11"/>
        <v>33.058</v>
      </c>
      <c r="AQ28" s="46">
        <f t="shared" si="11"/>
        <v>28.907</v>
      </c>
      <c r="AR28" s="46">
        <f t="shared" si="11"/>
        <v>31.709999999999997</v>
      </c>
      <c r="AS28" s="46">
        <f t="shared" si="11"/>
        <v>34.81</v>
      </c>
      <c r="AT28" s="46">
        <f t="shared" si="11"/>
        <v>34.794000000000004</v>
      </c>
      <c r="AU28" s="46">
        <f t="shared" si="11"/>
        <v>35.804000000000002</v>
      </c>
      <c r="AV28" s="46">
        <f t="shared" si="11"/>
        <v>37.503999999999998</v>
      </c>
      <c r="AW28" s="46">
        <f t="shared" si="11"/>
        <v>39.450000000000003</v>
      </c>
      <c r="AX28" s="46">
        <f t="shared" si="11"/>
        <v>41.782000000000004</v>
      </c>
      <c r="AY28" s="46">
        <f t="shared" si="11"/>
        <v>48.512999999999998</v>
      </c>
      <c r="AZ28" s="46">
        <f t="shared" si="11"/>
        <v>53.995000000000005</v>
      </c>
      <c r="BA28" s="46">
        <f t="shared" si="11"/>
        <v>54.707000000000001</v>
      </c>
      <c r="BB28" s="46">
        <f t="shared" si="11"/>
        <v>54.518000000000001</v>
      </c>
      <c r="BC28" s="46">
        <f t="shared" si="11"/>
        <v>57.335999999999999</v>
      </c>
      <c r="BD28" s="46">
        <f t="shared" si="11"/>
        <v>56.204999999999991</v>
      </c>
      <c r="BE28" s="46">
        <f t="shared" si="11"/>
        <v>66.289999999999992</v>
      </c>
      <c r="BF28" s="46">
        <f t="shared" si="11"/>
        <v>77.566000000000003</v>
      </c>
      <c r="BG28" s="46">
        <f t="shared" si="11"/>
        <v>77.979000000000013</v>
      </c>
      <c r="BH28" s="46">
        <f t="shared" si="11"/>
        <v>91.14</v>
      </c>
      <c r="BI28" s="46">
        <f t="shared" si="11"/>
        <v>83.980999999999995</v>
      </c>
      <c r="BJ28" s="46">
        <f t="shared" si="11"/>
        <v>88.461999999999989</v>
      </c>
      <c r="BK28" s="46">
        <f t="shared" si="11"/>
        <v>103.35299999999999</v>
      </c>
      <c r="BL28" s="46">
        <f t="shared" si="11"/>
        <v>115.42699999999999</v>
      </c>
      <c r="BM28" s="46">
        <f t="shared" si="11"/>
        <v>120.895</v>
      </c>
    </row>
    <row r="29" spans="1:65" x14ac:dyDescent="0.35">
      <c r="A29" s="34" t="s">
        <v>464</v>
      </c>
      <c r="B29" s="46">
        <f t="shared" ref="B29:Q30" si="12">B6</f>
        <v>0.60499999999999998</v>
      </c>
      <c r="C29" s="46">
        <f t="shared" si="12"/>
        <v>0.73099999999999998</v>
      </c>
      <c r="D29" s="46">
        <f t="shared" si="12"/>
        <v>0.80900000000000005</v>
      </c>
      <c r="E29" s="46">
        <f t="shared" si="12"/>
        <v>0.78900000000000003</v>
      </c>
      <c r="F29" s="46">
        <f t="shared" si="12"/>
        <v>0.73099999999999998</v>
      </c>
      <c r="G29" s="46">
        <f t="shared" si="12"/>
        <v>0.86799999999999999</v>
      </c>
      <c r="H29" s="46">
        <f t="shared" si="12"/>
        <v>1.002</v>
      </c>
      <c r="I29" s="46">
        <f t="shared" si="12"/>
        <v>1.0229999999999999</v>
      </c>
      <c r="J29" s="46">
        <f t="shared" si="12"/>
        <v>1.139</v>
      </c>
      <c r="K29" s="46">
        <f t="shared" si="12"/>
        <v>1.327</v>
      </c>
      <c r="L29" s="46">
        <f t="shared" si="12"/>
        <v>1.58</v>
      </c>
      <c r="M29" s="46">
        <f t="shared" si="12"/>
        <v>1.857</v>
      </c>
      <c r="N29" s="46">
        <f t="shared" si="12"/>
        <v>2.1150000000000002</v>
      </c>
      <c r="O29" s="46">
        <f t="shared" si="12"/>
        <v>1.8779999999999999</v>
      </c>
      <c r="P29" s="46">
        <f t="shared" si="12"/>
        <v>2.1360000000000001</v>
      </c>
      <c r="Q29" s="46">
        <f t="shared" si="12"/>
        <v>2.4510000000000001</v>
      </c>
      <c r="R29" s="46">
        <f t="shared" si="11"/>
        <v>3.84</v>
      </c>
      <c r="S29" s="46">
        <f t="shared" si="11"/>
        <v>4.3230000000000004</v>
      </c>
      <c r="T29" s="46">
        <f t="shared" si="11"/>
        <v>4.6920000000000002</v>
      </c>
      <c r="U29" s="46">
        <f t="shared" si="11"/>
        <v>6.1139999999999999</v>
      </c>
      <c r="V29" s="46">
        <f t="shared" si="11"/>
        <v>7.1909999999999998</v>
      </c>
      <c r="W29" s="46">
        <f t="shared" si="11"/>
        <v>7.5780000000000003</v>
      </c>
      <c r="X29" s="46">
        <f t="shared" si="11"/>
        <v>9.6470000000000002</v>
      </c>
      <c r="Y29" s="46">
        <f t="shared" si="11"/>
        <v>11.869</v>
      </c>
      <c r="Z29" s="46">
        <f t="shared" si="11"/>
        <v>13.32</v>
      </c>
      <c r="AA29" s="46">
        <f t="shared" si="11"/>
        <v>14.628</v>
      </c>
      <c r="AB29" s="46">
        <f t="shared" si="11"/>
        <v>16.747</v>
      </c>
      <c r="AC29" s="46">
        <f t="shared" si="11"/>
        <v>17.945</v>
      </c>
      <c r="AD29" s="46">
        <f t="shared" si="11"/>
        <v>19.244</v>
      </c>
      <c r="AE29" s="46">
        <f t="shared" si="11"/>
        <v>22.530999999999999</v>
      </c>
      <c r="AF29" s="46">
        <f t="shared" si="11"/>
        <v>23.021000000000001</v>
      </c>
      <c r="AG29" s="46">
        <f t="shared" si="11"/>
        <v>24.742000000000001</v>
      </c>
      <c r="AH29" s="46">
        <f t="shared" si="11"/>
        <v>28.78</v>
      </c>
      <c r="AI29" s="46">
        <f t="shared" si="11"/>
        <v>31.472000000000001</v>
      </c>
      <c r="AJ29" s="46">
        <f t="shared" si="11"/>
        <v>32.635999999999996</v>
      </c>
      <c r="AK29" s="46">
        <f t="shared" si="11"/>
        <v>34.658000000000001</v>
      </c>
      <c r="AL29" s="46">
        <f t="shared" si="11"/>
        <v>34.933</v>
      </c>
      <c r="AM29" s="46">
        <f t="shared" si="11"/>
        <v>35.802999999999997</v>
      </c>
      <c r="AN29" s="46">
        <f t="shared" si="11"/>
        <v>35.836000000000006</v>
      </c>
      <c r="AO29" s="46">
        <f t="shared" si="11"/>
        <v>37.752000000000002</v>
      </c>
      <c r="AP29" s="46">
        <f t="shared" si="11"/>
        <v>38.069000000000003</v>
      </c>
      <c r="AQ29" s="46">
        <f t="shared" si="11"/>
        <v>40.936999999999998</v>
      </c>
      <c r="AR29" s="46">
        <f t="shared" si="11"/>
        <v>42.698999999999998</v>
      </c>
      <c r="AS29" s="46">
        <f t="shared" si="11"/>
        <v>45.834000000000003</v>
      </c>
      <c r="AT29" s="46">
        <f t="shared" si="11"/>
        <v>48.661000000000001</v>
      </c>
      <c r="AU29" s="46">
        <f t="shared" si="11"/>
        <v>49.263000000000005</v>
      </c>
      <c r="AV29" s="46">
        <f t="shared" si="11"/>
        <v>53.969000000000001</v>
      </c>
      <c r="AW29" s="46">
        <f t="shared" si="11"/>
        <v>55.994999999999997</v>
      </c>
      <c r="AX29" s="46">
        <f t="shared" si="11"/>
        <v>58.356000000000002</v>
      </c>
      <c r="AY29" s="46">
        <f t="shared" si="11"/>
        <v>61.451999999999998</v>
      </c>
      <c r="AZ29" s="46">
        <f t="shared" si="11"/>
        <v>66.022999999999996</v>
      </c>
      <c r="BA29" s="46">
        <f t="shared" si="11"/>
        <v>67.578999999999994</v>
      </c>
      <c r="BB29" s="46">
        <f t="shared" si="11"/>
        <v>68.213999999999999</v>
      </c>
      <c r="BC29" s="46">
        <f t="shared" si="11"/>
        <v>70.760999999999996</v>
      </c>
      <c r="BD29" s="46">
        <f t="shared" si="11"/>
        <v>74.477000000000004</v>
      </c>
      <c r="BE29" s="46">
        <f t="shared" si="11"/>
        <v>72.132999999999996</v>
      </c>
      <c r="BF29" s="46">
        <f t="shared" si="11"/>
        <v>73.305999999999997</v>
      </c>
      <c r="BG29" s="46">
        <f t="shared" si="11"/>
        <v>79.447000000000003</v>
      </c>
      <c r="BH29" s="46">
        <f t="shared" si="11"/>
        <v>77.751000000000005</v>
      </c>
      <c r="BI29" s="46">
        <f t="shared" si="11"/>
        <v>82.096000000000004</v>
      </c>
      <c r="BJ29" s="46">
        <f t="shared" si="11"/>
        <v>85.093000000000004</v>
      </c>
      <c r="BK29" s="46">
        <f t="shared" si="11"/>
        <v>95.153000000000006</v>
      </c>
      <c r="BL29" s="46">
        <f t="shared" si="11"/>
        <v>102.0183</v>
      </c>
      <c r="BM29" s="46">
        <f t="shared" si="11"/>
        <v>102.2534</v>
      </c>
    </row>
    <row r="30" spans="1:65" x14ac:dyDescent="0.35">
      <c r="A30" s="34" t="s">
        <v>462</v>
      </c>
      <c r="B30" s="46">
        <f t="shared" si="12"/>
        <v>0.53200000000000003</v>
      </c>
      <c r="C30" s="46">
        <f t="shared" si="11"/>
        <v>0.53800000000000003</v>
      </c>
      <c r="D30" s="46">
        <f t="shared" si="11"/>
        <v>0.55500000000000005</v>
      </c>
      <c r="E30" s="46">
        <f t="shared" si="11"/>
        <v>0.627</v>
      </c>
      <c r="F30" s="46">
        <f t="shared" si="11"/>
        <v>0.627</v>
      </c>
      <c r="G30" s="46">
        <f t="shared" si="11"/>
        <v>0.59199999999999997</v>
      </c>
      <c r="H30" s="46">
        <f t="shared" si="11"/>
        <v>0.66</v>
      </c>
      <c r="I30" s="46">
        <f t="shared" si="11"/>
        <v>0.64600000000000002</v>
      </c>
      <c r="J30" s="46">
        <f t="shared" si="11"/>
        <v>0.88600000000000001</v>
      </c>
      <c r="K30" s="46">
        <f t="shared" si="11"/>
        <v>1.0509999999999999</v>
      </c>
      <c r="L30" s="46">
        <f t="shared" si="11"/>
        <v>1.1779999999999999</v>
      </c>
      <c r="M30" s="46">
        <f t="shared" si="11"/>
        <v>1.1359999999999999</v>
      </c>
      <c r="N30" s="46">
        <f t="shared" si="11"/>
        <v>1.127</v>
      </c>
      <c r="O30" s="46">
        <f t="shared" si="11"/>
        <v>1.022</v>
      </c>
      <c r="P30" s="46">
        <f t="shared" si="11"/>
        <v>1.0589999999999999</v>
      </c>
      <c r="Q30" s="46">
        <f t="shared" si="11"/>
        <v>1.3460000000000001</v>
      </c>
      <c r="R30" s="46">
        <f t="shared" si="11"/>
        <v>2.3519999999999999</v>
      </c>
      <c r="S30" s="46">
        <f t="shared" si="11"/>
        <v>2.48</v>
      </c>
      <c r="T30" s="46">
        <f t="shared" si="11"/>
        <v>3.109</v>
      </c>
      <c r="U30" s="46">
        <f t="shared" si="11"/>
        <v>3.8650000000000002</v>
      </c>
      <c r="V30" s="46">
        <f t="shared" si="11"/>
        <v>4.8140000000000001</v>
      </c>
      <c r="W30" s="46">
        <f t="shared" si="11"/>
        <v>5.7949999999999999</v>
      </c>
      <c r="X30" s="46">
        <f t="shared" si="11"/>
        <v>8.9819999999999993</v>
      </c>
      <c r="Y30" s="46">
        <f t="shared" si="11"/>
        <v>10.638999999999999</v>
      </c>
      <c r="Z30" s="46">
        <f t="shared" si="11"/>
        <v>14.88</v>
      </c>
      <c r="AA30" s="46">
        <f t="shared" si="11"/>
        <v>17.071000000000002</v>
      </c>
      <c r="AB30" s="46">
        <f t="shared" si="11"/>
        <v>19.829000000000001</v>
      </c>
      <c r="AC30" s="46">
        <f t="shared" si="11"/>
        <v>21.603999999999999</v>
      </c>
      <c r="AD30" s="46">
        <f t="shared" si="11"/>
        <v>21.943000000000001</v>
      </c>
      <c r="AE30" s="46">
        <f t="shared" si="11"/>
        <v>22.817</v>
      </c>
      <c r="AF30" s="46">
        <f t="shared" si="11"/>
        <v>25.332999999999998</v>
      </c>
      <c r="AG30" s="46">
        <f t="shared" si="11"/>
        <v>29.013999999999999</v>
      </c>
      <c r="AH30" s="46">
        <f t="shared" si="11"/>
        <v>31.559000000000001</v>
      </c>
      <c r="AI30" s="46">
        <f t="shared" si="11"/>
        <v>34.786999999999999</v>
      </c>
      <c r="AJ30" s="46">
        <f t="shared" si="11"/>
        <v>38.115000000000002</v>
      </c>
      <c r="AK30" s="46">
        <f t="shared" si="11"/>
        <v>40.805999999999997</v>
      </c>
      <c r="AL30" s="46">
        <f t="shared" si="11"/>
        <v>43.866</v>
      </c>
      <c r="AM30" s="46">
        <f t="shared" si="11"/>
        <v>46.573</v>
      </c>
      <c r="AN30" s="46">
        <f t="shared" si="11"/>
        <v>46.991</v>
      </c>
      <c r="AO30" s="46">
        <f t="shared" si="11"/>
        <v>47.021000000000001</v>
      </c>
      <c r="AP30" s="46">
        <f t="shared" si="11"/>
        <v>45.331000000000003</v>
      </c>
      <c r="AQ30" s="46">
        <f t="shared" si="11"/>
        <v>45.910999999999994</v>
      </c>
      <c r="AR30" s="46">
        <f t="shared" si="11"/>
        <v>47.57</v>
      </c>
      <c r="AS30" s="46">
        <f t="shared" si="11"/>
        <v>48.749000000000002</v>
      </c>
      <c r="AT30" s="46">
        <f t="shared" si="11"/>
        <v>47.533000000000001</v>
      </c>
      <c r="AU30" s="46">
        <f t="shared" si="11"/>
        <v>48.335000000000001</v>
      </c>
      <c r="AV30" s="46">
        <f t="shared" si="11"/>
        <v>49.565999999999995</v>
      </c>
      <c r="AW30" s="46">
        <f t="shared" si="11"/>
        <v>49.603999999999999</v>
      </c>
      <c r="AX30" s="46">
        <f t="shared" si="11"/>
        <v>52.877000000000002</v>
      </c>
      <c r="AY30" s="46">
        <f t="shared" si="11"/>
        <v>57.131</v>
      </c>
      <c r="AZ30" s="46">
        <f t="shared" si="11"/>
        <v>51.126999999999995</v>
      </c>
      <c r="BA30" s="46">
        <f t="shared" si="11"/>
        <v>54.103000000000002</v>
      </c>
      <c r="BB30" s="46">
        <f t="shared" si="11"/>
        <v>58.491999999999997</v>
      </c>
      <c r="BC30" s="46">
        <f t="shared" si="11"/>
        <v>57.622999999999998</v>
      </c>
      <c r="BD30" s="46">
        <f t="shared" si="11"/>
        <v>52.448999999999998</v>
      </c>
      <c r="BE30" s="46">
        <f t="shared" si="11"/>
        <v>50.945</v>
      </c>
      <c r="BF30" s="46">
        <f t="shared" si="11"/>
        <v>48.146000000000001</v>
      </c>
      <c r="BG30" s="46">
        <f t="shared" si="11"/>
        <v>45.847999999999999</v>
      </c>
      <c r="BH30" s="46">
        <f t="shared" si="11"/>
        <v>44.126000000000005</v>
      </c>
      <c r="BI30" s="46">
        <f t="shared" si="11"/>
        <v>44.353000000000002</v>
      </c>
      <c r="BJ30" s="46">
        <f t="shared" si="11"/>
        <v>38.986999999999995</v>
      </c>
      <c r="BK30" s="46">
        <f t="shared" si="11"/>
        <v>32.947000000000003</v>
      </c>
      <c r="BL30" s="46">
        <f t="shared" si="11"/>
        <v>38.226999999999997</v>
      </c>
      <c r="BM30" s="46">
        <f t="shared" si="11"/>
        <v>53.408000000000001</v>
      </c>
    </row>
    <row r="31" spans="1:65" x14ac:dyDescent="0.35">
      <c r="A31" s="34" t="s">
        <v>392</v>
      </c>
      <c r="B31" s="46">
        <f>B8</f>
        <v>14.766800000000002</v>
      </c>
      <c r="C31" s="46">
        <f t="shared" si="11"/>
        <v>16.068200000000001</v>
      </c>
      <c r="D31" s="46">
        <f t="shared" si="11"/>
        <v>18.099900000000002</v>
      </c>
      <c r="E31" s="46">
        <f t="shared" si="11"/>
        <v>20.9314</v>
      </c>
      <c r="F31" s="46">
        <f t="shared" si="11"/>
        <v>23.945199999999996</v>
      </c>
      <c r="G31" s="46">
        <f t="shared" si="11"/>
        <v>26.865299999999998</v>
      </c>
      <c r="H31" s="46">
        <f t="shared" si="11"/>
        <v>29.575099999999999</v>
      </c>
      <c r="I31" s="46">
        <f t="shared" si="11"/>
        <v>32.200699999999998</v>
      </c>
      <c r="J31" s="46">
        <f t="shared" si="11"/>
        <v>35.406300000000002</v>
      </c>
      <c r="K31" s="46">
        <f t="shared" si="11"/>
        <v>40.509699999999995</v>
      </c>
      <c r="L31" s="46">
        <f t="shared" si="11"/>
        <v>45.313599999999994</v>
      </c>
      <c r="M31" s="46">
        <f t="shared" si="11"/>
        <v>49.790199999999999</v>
      </c>
      <c r="N31" s="46">
        <f t="shared" si="11"/>
        <v>54.990600000000001</v>
      </c>
      <c r="O31" s="46">
        <f t="shared" si="11"/>
        <v>61.066299999999998</v>
      </c>
      <c r="P31" s="46">
        <f t="shared" si="11"/>
        <v>69.888099999999994</v>
      </c>
      <c r="Q31" s="46">
        <f t="shared" si="11"/>
        <v>82.341199999999986</v>
      </c>
      <c r="R31" s="46">
        <f t="shared" si="11"/>
        <v>103.92150000000001</v>
      </c>
      <c r="S31" s="46">
        <f t="shared" si="11"/>
        <v>121.35110000000002</v>
      </c>
      <c r="T31" s="46">
        <f t="shared" si="11"/>
        <v>134.10849999999999</v>
      </c>
      <c r="U31" s="46">
        <f t="shared" si="11"/>
        <v>155.721</v>
      </c>
      <c r="V31" s="46">
        <f t="shared" si="11"/>
        <v>178.91799999999998</v>
      </c>
      <c r="W31" s="46">
        <f t="shared" si="11"/>
        <v>207.15099999999998</v>
      </c>
      <c r="X31" s="46">
        <f t="shared" si="11"/>
        <v>246.48999999999998</v>
      </c>
      <c r="Y31" s="46">
        <f t="shared" si="11"/>
        <v>290.48500000000001</v>
      </c>
      <c r="Z31" s="46">
        <f t="shared" si="11"/>
        <v>325.58600000000001</v>
      </c>
      <c r="AA31" s="46">
        <f t="shared" si="11"/>
        <v>360.24499999999995</v>
      </c>
      <c r="AB31" s="46">
        <f t="shared" si="11"/>
        <v>390.93900000000002</v>
      </c>
      <c r="AC31" s="46">
        <f t="shared" si="11"/>
        <v>417.084</v>
      </c>
      <c r="AD31" s="46">
        <f t="shared" si="11"/>
        <v>433.32499999999993</v>
      </c>
      <c r="AE31" s="46">
        <f t="shared" si="11"/>
        <v>462.27300000000002</v>
      </c>
      <c r="AF31" s="46">
        <f t="shared" si="11"/>
        <v>486.56200000000013</v>
      </c>
      <c r="AG31" s="46">
        <f t="shared" si="11"/>
        <v>520.91899999999998</v>
      </c>
      <c r="AH31" s="46">
        <f t="shared" si="11"/>
        <v>552.42899999999986</v>
      </c>
      <c r="AI31" s="46">
        <f t="shared" si="11"/>
        <v>587.50400000000002</v>
      </c>
      <c r="AJ31" s="46">
        <f t="shared" si="11"/>
        <v>621.67200000000003</v>
      </c>
      <c r="AK31" s="46">
        <f t="shared" si="11"/>
        <v>635.57000000000005</v>
      </c>
      <c r="AL31" s="46">
        <f t="shared" si="11"/>
        <v>658.07800000000009</v>
      </c>
      <c r="AM31" s="46">
        <f t="shared" si="11"/>
        <v>677.59900000000005</v>
      </c>
      <c r="AN31" s="46">
        <f t="shared" si="11"/>
        <v>695.74199999999985</v>
      </c>
      <c r="AO31" s="46">
        <f t="shared" si="11"/>
        <v>705.63499999999999</v>
      </c>
      <c r="AP31" s="46">
        <f t="shared" si="11"/>
        <v>726.96199999999999</v>
      </c>
      <c r="AQ31" s="46">
        <f t="shared" si="11"/>
        <v>751.62500000000011</v>
      </c>
      <c r="AR31" s="46">
        <f t="shared" si="11"/>
        <v>782.72800000000007</v>
      </c>
      <c r="AS31" s="46">
        <f t="shared" si="11"/>
        <v>825.2320000000002</v>
      </c>
      <c r="AT31" s="46">
        <f t="shared" si="11"/>
        <v>855.56699999999989</v>
      </c>
      <c r="AU31" s="46">
        <f t="shared" si="11"/>
        <v>890.16000000000008</v>
      </c>
      <c r="AV31" s="46">
        <f t="shared" si="11"/>
        <v>928.16100000000006</v>
      </c>
      <c r="AW31" s="46">
        <f t="shared" si="11"/>
        <v>962.84300000000007</v>
      </c>
      <c r="AX31" s="46">
        <f t="shared" si="11"/>
        <v>1005.3879999999999</v>
      </c>
      <c r="AY31" s="46">
        <f t="shared" si="11"/>
        <v>1046.3310000000001</v>
      </c>
      <c r="AZ31" s="46">
        <f t="shared" si="11"/>
        <v>1090.3</v>
      </c>
      <c r="BA31" s="46">
        <f t="shared" si="11"/>
        <v>1117.818</v>
      </c>
      <c r="BB31" s="46">
        <f t="shared" si="11"/>
        <v>1141.2760000000001</v>
      </c>
      <c r="BC31" s="46">
        <f t="shared" si="11"/>
        <v>1175.847</v>
      </c>
      <c r="BD31" s="46">
        <f t="shared" si="11"/>
        <v>1193.9620000000002</v>
      </c>
      <c r="BE31" s="46">
        <f t="shared" si="11"/>
        <v>1212.0500000000002</v>
      </c>
      <c r="BF31" s="46">
        <f t="shared" si="11"/>
        <v>1229.9830000000002</v>
      </c>
      <c r="BG31" s="46">
        <f t="shared" si="11"/>
        <v>1247.6799999999998</v>
      </c>
      <c r="BH31" s="46">
        <f t="shared" si="11"/>
        <v>1279.001</v>
      </c>
      <c r="BI31" s="46">
        <f t="shared" si="11"/>
        <v>1296.2850000000001</v>
      </c>
      <c r="BJ31" s="46">
        <f t="shared" si="11"/>
        <v>1330.3910000000003</v>
      </c>
      <c r="BK31" s="46">
        <f t="shared" si="11"/>
        <v>1403.1107000000002</v>
      </c>
      <c r="BL31" s="46">
        <f t="shared" si="11"/>
        <v>1458.0688</v>
      </c>
      <c r="BM31" s="46">
        <f t="shared" si="11"/>
        <v>1518.3556999999998</v>
      </c>
    </row>
    <row r="33" spans="1:66" s="37" customFormat="1" ht="13.15" x14ac:dyDescent="0.4">
      <c r="A33" s="37" t="s">
        <v>463</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row>
    <row r="34" spans="1:66" x14ac:dyDescent="0.35">
      <c r="A34" s="34" t="s">
        <v>466</v>
      </c>
      <c r="B34" s="48">
        <f>B26/B$31</f>
        <v>0.51721429151881237</v>
      </c>
      <c r="C34" s="48">
        <f t="shared" ref="C34:BM38" si="13">C26/C$31</f>
        <v>0.50878131962509798</v>
      </c>
      <c r="D34" s="48">
        <f t="shared" si="13"/>
        <v>0.50712434875330803</v>
      </c>
      <c r="E34" s="48">
        <f t="shared" si="13"/>
        <v>0.50514537966882289</v>
      </c>
      <c r="F34" s="48">
        <f t="shared" si="13"/>
        <v>0.50967208459315438</v>
      </c>
      <c r="G34" s="48">
        <f t="shared" si="13"/>
        <v>0.51275437087990827</v>
      </c>
      <c r="H34" s="48">
        <f t="shared" si="13"/>
        <v>0.50749109893119548</v>
      </c>
      <c r="I34" s="48">
        <f t="shared" si="13"/>
        <v>0.50137729925125851</v>
      </c>
      <c r="J34" s="48">
        <f t="shared" si="13"/>
        <v>0.4989027376483845</v>
      </c>
      <c r="K34" s="48">
        <f t="shared" si="13"/>
        <v>0.49654033478401471</v>
      </c>
      <c r="L34" s="48">
        <f t="shared" si="13"/>
        <v>0.49240404646728581</v>
      </c>
      <c r="M34" s="48">
        <f t="shared" si="13"/>
        <v>0.50064470518294768</v>
      </c>
      <c r="N34" s="48">
        <f t="shared" si="13"/>
        <v>0.51115281520841738</v>
      </c>
      <c r="O34" s="48">
        <f t="shared" si="13"/>
        <v>0.5132831037740947</v>
      </c>
      <c r="P34" s="48">
        <f t="shared" si="13"/>
        <v>0.50032981294383461</v>
      </c>
      <c r="Q34" s="48">
        <f t="shared" si="13"/>
        <v>0.50202328846312672</v>
      </c>
      <c r="R34" s="48">
        <f t="shared" si="13"/>
        <v>0.48732456710112915</v>
      </c>
      <c r="S34" s="48">
        <f t="shared" si="13"/>
        <v>0.48351518857266218</v>
      </c>
      <c r="T34" s="48">
        <f t="shared" si="13"/>
        <v>0.48188966396611704</v>
      </c>
      <c r="U34" s="48">
        <f t="shared" si="13"/>
        <v>0.47700053300454015</v>
      </c>
      <c r="V34" s="48">
        <f t="shared" si="13"/>
        <v>0.47133323645468872</v>
      </c>
      <c r="W34" s="48">
        <f t="shared" si="13"/>
        <v>0.47609714652596419</v>
      </c>
      <c r="X34" s="48">
        <f t="shared" si="13"/>
        <v>0.45956428252667453</v>
      </c>
      <c r="Y34" s="48">
        <f t="shared" si="13"/>
        <v>0.4583885570683513</v>
      </c>
      <c r="Z34" s="48">
        <f t="shared" si="13"/>
        <v>0.45120797577291399</v>
      </c>
      <c r="AA34" s="48">
        <f t="shared" si="13"/>
        <v>0.4418992630015684</v>
      </c>
      <c r="AB34" s="48">
        <f t="shared" si="13"/>
        <v>0.43709376654669913</v>
      </c>
      <c r="AC34" s="48">
        <f t="shared" si="13"/>
        <v>0.43286963777080878</v>
      </c>
      <c r="AD34" s="48">
        <f t="shared" si="13"/>
        <v>0.43224831246754752</v>
      </c>
      <c r="AE34" s="48">
        <f t="shared" si="13"/>
        <v>0.43410928174476987</v>
      </c>
      <c r="AF34" s="48">
        <f t="shared" si="13"/>
        <v>0.43366313028966497</v>
      </c>
      <c r="AG34" s="48">
        <f t="shared" si="13"/>
        <v>0.42930282827080601</v>
      </c>
      <c r="AH34" s="48">
        <f t="shared" si="13"/>
        <v>0.42931489838513187</v>
      </c>
      <c r="AI34" s="48">
        <f t="shared" si="13"/>
        <v>0.42765836487921782</v>
      </c>
      <c r="AJ34" s="48">
        <f t="shared" si="13"/>
        <v>0.41909560025222303</v>
      </c>
      <c r="AK34" s="48">
        <f t="shared" si="13"/>
        <v>0.41826864074767528</v>
      </c>
      <c r="AL34" s="48">
        <f t="shared" si="13"/>
        <v>0.41483988220241363</v>
      </c>
      <c r="AM34" s="48">
        <f t="shared" si="13"/>
        <v>0.4195918234826202</v>
      </c>
      <c r="AN34" s="48">
        <f t="shared" si="13"/>
        <v>0.41310715753828298</v>
      </c>
      <c r="AO34" s="48">
        <f t="shared" si="13"/>
        <v>0.41302798188865347</v>
      </c>
      <c r="AP34" s="48">
        <f t="shared" si="13"/>
        <v>0.41394460783369696</v>
      </c>
      <c r="AQ34" s="48">
        <f t="shared" si="13"/>
        <v>0.42076700482288371</v>
      </c>
      <c r="AR34" s="48">
        <f t="shared" si="13"/>
        <v>0.41598997352847988</v>
      </c>
      <c r="AS34" s="48">
        <f t="shared" si="13"/>
        <v>0.41464339725071248</v>
      </c>
      <c r="AT34" s="48">
        <f t="shared" si="13"/>
        <v>0.4130220076276902</v>
      </c>
      <c r="AU34" s="48">
        <f t="shared" si="13"/>
        <v>0.41323020580569775</v>
      </c>
      <c r="AV34" s="48">
        <f t="shared" si="13"/>
        <v>0.41100197056329657</v>
      </c>
      <c r="AW34" s="48">
        <f t="shared" si="13"/>
        <v>0.40729797069719559</v>
      </c>
      <c r="AX34" s="48">
        <f t="shared" si="13"/>
        <v>0.40485165925990768</v>
      </c>
      <c r="AY34" s="48">
        <f t="shared" si="13"/>
        <v>0.39942236252199353</v>
      </c>
      <c r="AZ34" s="48">
        <f t="shared" si="13"/>
        <v>0.39739521232688257</v>
      </c>
      <c r="BA34" s="48">
        <f t="shared" si="13"/>
        <v>0.39392280317547224</v>
      </c>
      <c r="BB34" s="48">
        <f t="shared" si="13"/>
        <v>0.38955958067987062</v>
      </c>
      <c r="BC34" s="48">
        <f t="shared" si="13"/>
        <v>0.38901744869868282</v>
      </c>
      <c r="BD34" s="48">
        <f t="shared" si="13"/>
        <v>0.38768654278779385</v>
      </c>
      <c r="BE34" s="48">
        <f t="shared" si="13"/>
        <v>0.38159151850171202</v>
      </c>
      <c r="BF34" s="48">
        <f t="shared" si="13"/>
        <v>0.37540112343016113</v>
      </c>
      <c r="BG34" s="48">
        <f t="shared" si="13"/>
        <v>0.37252099897409596</v>
      </c>
      <c r="BH34" s="48">
        <f t="shared" si="13"/>
        <v>0.37239220297716741</v>
      </c>
      <c r="BI34" s="48">
        <f t="shared" si="13"/>
        <v>0.37450329210011685</v>
      </c>
      <c r="BJ34" s="48">
        <f t="shared" si="13"/>
        <v>0.37693880971834592</v>
      </c>
      <c r="BK34" s="48">
        <f t="shared" si="13"/>
        <v>0.36161772552942539</v>
      </c>
      <c r="BL34" s="48">
        <f t="shared" si="13"/>
        <v>0.36300584718636048</v>
      </c>
      <c r="BM34" s="48">
        <f t="shared" si="13"/>
        <v>0.36959870470404277</v>
      </c>
    </row>
    <row r="35" spans="1:66" x14ac:dyDescent="0.35">
      <c r="A35" s="34" t="s">
        <v>394</v>
      </c>
      <c r="B35" s="48">
        <f t="shared" ref="B35:Q38" si="14">B27/B$31</f>
        <v>0.32647560744372511</v>
      </c>
      <c r="C35" s="48">
        <f t="shared" si="14"/>
        <v>0.33046638702530468</v>
      </c>
      <c r="D35" s="48">
        <f t="shared" si="14"/>
        <v>0.33110680169503692</v>
      </c>
      <c r="E35" s="48">
        <f t="shared" si="14"/>
        <v>0.34130540718728802</v>
      </c>
      <c r="F35" s="48">
        <f t="shared" si="14"/>
        <v>0.35410019544626903</v>
      </c>
      <c r="G35" s="48">
        <f t="shared" si="14"/>
        <v>0.35897607694684225</v>
      </c>
      <c r="H35" s="48">
        <f t="shared" si="14"/>
        <v>0.3606412150761959</v>
      </c>
      <c r="I35" s="48">
        <f t="shared" si="14"/>
        <v>0.3633771936634918</v>
      </c>
      <c r="J35" s="48">
        <f t="shared" si="14"/>
        <v>0.36386179860646267</v>
      </c>
      <c r="K35" s="48">
        <f t="shared" si="14"/>
        <v>0.35887700970384878</v>
      </c>
      <c r="L35" s="48">
        <f t="shared" si="14"/>
        <v>0.36671109777197142</v>
      </c>
      <c r="M35" s="48">
        <f t="shared" si="14"/>
        <v>0.36979164574554829</v>
      </c>
      <c r="N35" s="48">
        <f t="shared" si="14"/>
        <v>0.37428215004018872</v>
      </c>
      <c r="O35" s="48">
        <f t="shared" si="14"/>
        <v>0.38115949386158982</v>
      </c>
      <c r="P35" s="48">
        <f t="shared" si="14"/>
        <v>0.39055289813287242</v>
      </c>
      <c r="Q35" s="48">
        <f t="shared" si="14"/>
        <v>0.39148081397890733</v>
      </c>
      <c r="R35" s="48">
        <f t="shared" si="13"/>
        <v>0.38845667162233027</v>
      </c>
      <c r="S35" s="48">
        <f t="shared" si="13"/>
        <v>0.38204845279523625</v>
      </c>
      <c r="T35" s="48">
        <f t="shared" si="13"/>
        <v>0.39476990645633947</v>
      </c>
      <c r="U35" s="48">
        <f t="shared" si="13"/>
        <v>0.40028640966857393</v>
      </c>
      <c r="V35" s="48">
        <f t="shared" si="13"/>
        <v>0.39983120759230495</v>
      </c>
      <c r="W35" s="48">
        <f t="shared" si="13"/>
        <v>0.40113250720488913</v>
      </c>
      <c r="X35" s="48">
        <f t="shared" si="13"/>
        <v>0.40452351008154491</v>
      </c>
      <c r="Y35" s="48">
        <f t="shared" si="13"/>
        <v>0.40740141487512271</v>
      </c>
      <c r="Z35" s="48">
        <f t="shared" si="13"/>
        <v>0.40623982603674608</v>
      </c>
      <c r="AA35" s="48">
        <f t="shared" si="13"/>
        <v>0.40608197199128382</v>
      </c>
      <c r="AB35" s="48">
        <f t="shared" si="13"/>
        <v>0.40960354428696033</v>
      </c>
      <c r="AC35" s="48">
        <f t="shared" si="13"/>
        <v>0.41052162154386168</v>
      </c>
      <c r="AD35" s="48">
        <f t="shared" si="13"/>
        <v>0.40975941845035485</v>
      </c>
      <c r="AE35" s="48">
        <f t="shared" si="13"/>
        <v>0.41066209793779868</v>
      </c>
      <c r="AF35" s="48">
        <f t="shared" si="13"/>
        <v>0.41369239685795434</v>
      </c>
      <c r="AG35" s="48">
        <f t="shared" si="13"/>
        <v>0.41125203726491072</v>
      </c>
      <c r="AH35" s="48">
        <f t="shared" si="13"/>
        <v>0.41281142011009564</v>
      </c>
      <c r="AI35" s="48">
        <f t="shared" si="13"/>
        <v>0.41063550205615618</v>
      </c>
      <c r="AJ35" s="48">
        <f t="shared" si="13"/>
        <v>0.41062811257383314</v>
      </c>
      <c r="AK35" s="48">
        <f t="shared" si="13"/>
        <v>0.41374199537423095</v>
      </c>
      <c r="AL35" s="48">
        <f t="shared" si="13"/>
        <v>0.41323672877683187</v>
      </c>
      <c r="AM35" s="48">
        <f t="shared" si="13"/>
        <v>0.41594955128328104</v>
      </c>
      <c r="AN35" s="48">
        <f t="shared" si="13"/>
        <v>0.4197748590713225</v>
      </c>
      <c r="AO35" s="48">
        <f t="shared" si="13"/>
        <v>0.42531620455334557</v>
      </c>
      <c r="AP35" s="48">
        <f t="shared" si="13"/>
        <v>0.42585719748762657</v>
      </c>
      <c r="AQ35" s="48">
        <f t="shared" si="13"/>
        <v>0.42522667553633792</v>
      </c>
      <c r="AR35" s="48">
        <f t="shared" si="13"/>
        <v>0.42817172759885941</v>
      </c>
      <c r="AS35" s="48">
        <f t="shared" si="13"/>
        <v>0.42856069565891769</v>
      </c>
      <c r="AT35" s="48">
        <f t="shared" si="13"/>
        <v>0.43387718320131569</v>
      </c>
      <c r="AU35" s="48">
        <f t="shared" si="13"/>
        <v>0.43690684820706382</v>
      </c>
      <c r="AV35" s="48">
        <f t="shared" si="13"/>
        <v>0.43704271133995065</v>
      </c>
      <c r="AW35" s="48">
        <f t="shared" si="13"/>
        <v>0.44205545452373851</v>
      </c>
      <c r="AX35" s="48">
        <f t="shared" si="13"/>
        <v>0.44295336725721812</v>
      </c>
      <c r="AY35" s="48">
        <f t="shared" si="13"/>
        <v>0.44088056265178033</v>
      </c>
      <c r="AZ35" s="48">
        <f t="shared" si="13"/>
        <v>0.44563422911125378</v>
      </c>
      <c r="BA35" s="48">
        <f t="shared" si="13"/>
        <v>0.44827959471040907</v>
      </c>
      <c r="BB35" s="48">
        <f t="shared" si="13"/>
        <v>0.45164973240478196</v>
      </c>
      <c r="BC35" s="48">
        <f t="shared" si="13"/>
        <v>0.45303683217289326</v>
      </c>
      <c r="BD35" s="48">
        <f t="shared" si="13"/>
        <v>0.45893252884095126</v>
      </c>
      <c r="BE35" s="48">
        <f t="shared" si="13"/>
        <v>0.46217070252877346</v>
      </c>
      <c r="BF35" s="48">
        <f t="shared" si="13"/>
        <v>0.46279338820130034</v>
      </c>
      <c r="BG35" s="48">
        <f t="shared" si="13"/>
        <v>0.4645574185688639</v>
      </c>
      <c r="BH35" s="48">
        <f t="shared" si="13"/>
        <v>0.46105827907874974</v>
      </c>
      <c r="BI35" s="48">
        <f t="shared" si="13"/>
        <v>0.46316357899690264</v>
      </c>
      <c r="BJ35" s="48">
        <f t="shared" si="13"/>
        <v>0.46330214200186254</v>
      </c>
      <c r="BK35" s="48">
        <f t="shared" si="13"/>
        <v>0.47342522582145508</v>
      </c>
      <c r="BL35" s="48">
        <f t="shared" si="13"/>
        <v>0.46164419676218293</v>
      </c>
      <c r="BM35" s="48">
        <f t="shared" si="13"/>
        <v>0.44825925835428421</v>
      </c>
    </row>
    <row r="36" spans="1:66" x14ac:dyDescent="0.35">
      <c r="A36" s="34" t="s">
        <v>460</v>
      </c>
      <c r="B36" s="48">
        <f t="shared" si="14"/>
        <v>7.9313053606739431E-2</v>
      </c>
      <c r="C36" s="48">
        <f t="shared" si="13"/>
        <v>8.1776427975753352E-2</v>
      </c>
      <c r="D36" s="48">
        <f t="shared" si="13"/>
        <v>8.640931717854794E-2</v>
      </c>
      <c r="E36" s="48">
        <f t="shared" si="13"/>
        <v>8.5899653152679709E-2</v>
      </c>
      <c r="F36" s="48">
        <f t="shared" si="13"/>
        <v>7.9514892337503973E-2</v>
      </c>
      <c r="G36" s="48">
        <f t="shared" si="13"/>
        <v>7.3924355953590704E-2</v>
      </c>
      <c r="H36" s="48">
        <f t="shared" si="13"/>
        <v>7.5671764423450805E-2</v>
      </c>
      <c r="I36" s="48">
        <f t="shared" si="13"/>
        <v>8.3414335713198784E-2</v>
      </c>
      <c r="J36" s="48">
        <f t="shared" si="13"/>
        <v>8.0042252367516512E-2</v>
      </c>
      <c r="K36" s="48">
        <f t="shared" si="13"/>
        <v>8.5880665618358082E-2</v>
      </c>
      <c r="L36" s="48">
        <f t="shared" si="13"/>
        <v>8.0020126407965839E-2</v>
      </c>
      <c r="M36" s="48">
        <f t="shared" si="13"/>
        <v>6.945141815055976E-2</v>
      </c>
      <c r="N36" s="48">
        <f t="shared" si="13"/>
        <v>5.5609504169803564E-2</v>
      </c>
      <c r="O36" s="48">
        <f t="shared" si="13"/>
        <v>5.8068034251297369E-2</v>
      </c>
      <c r="P36" s="48">
        <f t="shared" si="13"/>
        <v>6.340135158918328E-2</v>
      </c>
      <c r="Q36" s="48">
        <f t="shared" si="13"/>
        <v>6.0382894589828678E-2</v>
      </c>
      <c r="R36" s="48">
        <f t="shared" si="13"/>
        <v>6.4635325702573576E-2</v>
      </c>
      <c r="S36" s="48">
        <f t="shared" si="13"/>
        <v>7.8375886168316547E-2</v>
      </c>
      <c r="T36" s="48">
        <f t="shared" si="13"/>
        <v>6.5171111450802899E-2</v>
      </c>
      <c r="U36" s="48">
        <f t="shared" si="13"/>
        <v>5.8630499418832388E-2</v>
      </c>
      <c r="V36" s="48">
        <f t="shared" si="13"/>
        <v>6.1737779317899824E-2</v>
      </c>
      <c r="W36" s="48">
        <f t="shared" si="13"/>
        <v>5.8213573673310787E-2</v>
      </c>
      <c r="X36" s="48">
        <f t="shared" si="13"/>
        <v>6.0335104872408618E-2</v>
      </c>
      <c r="Y36" s="48">
        <f t="shared" si="13"/>
        <v>5.6725820610358531E-2</v>
      </c>
      <c r="Z36" s="48">
        <f t="shared" si="13"/>
        <v>5.5939137432199172E-2</v>
      </c>
      <c r="AA36" s="48">
        <f t="shared" si="13"/>
        <v>6.4025871282044164E-2</v>
      </c>
      <c r="AB36" s="48">
        <f t="shared" si="13"/>
        <v>5.9743335916856592E-2</v>
      </c>
      <c r="AC36" s="48">
        <f t="shared" si="13"/>
        <v>6.1786115027188775E-2</v>
      </c>
      <c r="AD36" s="48">
        <f t="shared" si="13"/>
        <v>6.2943518144579713E-2</v>
      </c>
      <c r="AE36" s="48">
        <f t="shared" si="13"/>
        <v>5.7130743089040453E-2</v>
      </c>
      <c r="AF36" s="48">
        <f t="shared" si="13"/>
        <v>5.3265565333914272E-2</v>
      </c>
      <c r="AG36" s="48">
        <f t="shared" si="13"/>
        <v>5.625058790330166E-2</v>
      </c>
      <c r="AH36" s="48">
        <f t="shared" si="13"/>
        <v>4.8648785635801176E-2</v>
      </c>
      <c r="AI36" s="48">
        <f t="shared" si="13"/>
        <v>4.8925624336174728E-2</v>
      </c>
      <c r="AJ36" s="48">
        <f t="shared" si="13"/>
        <v>5.64686844509645E-2</v>
      </c>
      <c r="AK36" s="48">
        <f t="shared" si="13"/>
        <v>4.9254999449313219E-2</v>
      </c>
      <c r="AL36" s="48">
        <f t="shared" si="13"/>
        <v>5.2182264108509929E-2</v>
      </c>
      <c r="AM36" s="48">
        <f t="shared" si="13"/>
        <v>4.2888197886950835E-2</v>
      </c>
      <c r="AN36" s="48">
        <f t="shared" si="13"/>
        <v>4.8069543020257524E-2</v>
      </c>
      <c r="AO36" s="48">
        <f t="shared" si="13"/>
        <v>4.1518632154017306E-2</v>
      </c>
      <c r="AP36" s="48">
        <f t="shared" si="13"/>
        <v>4.5474178842910634E-2</v>
      </c>
      <c r="AQ36" s="48">
        <f t="shared" si="13"/>
        <v>3.8459338100781636E-2</v>
      </c>
      <c r="AR36" s="48">
        <f t="shared" si="13"/>
        <v>4.0512157479993045E-2</v>
      </c>
      <c r="AS36" s="48">
        <f t="shared" si="13"/>
        <v>4.2182077282509639E-2</v>
      </c>
      <c r="AT36" s="48">
        <f t="shared" si="13"/>
        <v>4.0667767690899727E-2</v>
      </c>
      <c r="AU36" s="48">
        <f t="shared" si="13"/>
        <v>4.0221982564932146E-2</v>
      </c>
      <c r="AV36" s="48">
        <f t="shared" si="13"/>
        <v>4.0406782874953799E-2</v>
      </c>
      <c r="AW36" s="48">
        <f t="shared" si="13"/>
        <v>4.0972411909314395E-2</v>
      </c>
      <c r="AX36" s="48">
        <f t="shared" si="13"/>
        <v>4.1558085037816252E-2</v>
      </c>
      <c r="AY36" s="48">
        <f t="shared" si="13"/>
        <v>4.6364869243098017E-2</v>
      </c>
      <c r="AZ36" s="48">
        <f t="shared" si="13"/>
        <v>4.9523067045767227E-2</v>
      </c>
      <c r="BA36" s="48">
        <f t="shared" si="13"/>
        <v>4.8940883041783192E-2</v>
      </c>
      <c r="BB36" s="48">
        <f t="shared" si="13"/>
        <v>4.7769338880340947E-2</v>
      </c>
      <c r="BC36" s="48">
        <f t="shared" si="13"/>
        <v>4.8761446004454659E-2</v>
      </c>
      <c r="BD36" s="48">
        <f t="shared" si="13"/>
        <v>4.7074362500649086E-2</v>
      </c>
      <c r="BE36" s="48">
        <f t="shared" si="13"/>
        <v>5.4692463182211944E-2</v>
      </c>
      <c r="BF36" s="48">
        <f t="shared" si="13"/>
        <v>6.3062660215628993E-2</v>
      </c>
      <c r="BG36" s="48">
        <f t="shared" si="13"/>
        <v>6.2499198512439104E-2</v>
      </c>
      <c r="BH36" s="48">
        <f t="shared" si="13"/>
        <v>7.1258740219906011E-2</v>
      </c>
      <c r="BI36" s="48">
        <f t="shared" si="13"/>
        <v>6.4785907420050373E-2</v>
      </c>
      <c r="BJ36" s="48">
        <f t="shared" si="13"/>
        <v>6.6493233944005914E-2</v>
      </c>
      <c r="BK36" s="48">
        <f t="shared" si="13"/>
        <v>7.3659904382455343E-2</v>
      </c>
      <c r="BL36" s="48">
        <f t="shared" si="13"/>
        <v>7.9164302809305018E-2</v>
      </c>
      <c r="BM36" s="48">
        <f t="shared" si="13"/>
        <v>7.9622317748074448E-2</v>
      </c>
    </row>
    <row r="37" spans="1:66" x14ac:dyDescent="0.35">
      <c r="A37" s="34" t="s">
        <v>464</v>
      </c>
      <c r="B37" s="48">
        <f t="shared" si="14"/>
        <v>4.0970284692688999E-2</v>
      </c>
      <c r="C37" s="48">
        <f t="shared" si="13"/>
        <v>4.54935835999054E-2</v>
      </c>
      <c r="D37" s="48">
        <f t="shared" si="13"/>
        <v>4.4696379538008493E-2</v>
      </c>
      <c r="E37" s="48">
        <f t="shared" si="13"/>
        <v>3.7694564147644209E-2</v>
      </c>
      <c r="F37" s="48">
        <f t="shared" si="13"/>
        <v>3.0528039022434564E-2</v>
      </c>
      <c r="G37" s="48">
        <f t="shared" si="13"/>
        <v>3.2309335834701268E-2</v>
      </c>
      <c r="H37" s="48">
        <f t="shared" si="13"/>
        <v>3.3879851631947143E-2</v>
      </c>
      <c r="I37" s="48">
        <f t="shared" si="13"/>
        <v>3.1769495694192983E-2</v>
      </c>
      <c r="J37" s="48">
        <f t="shared" si="13"/>
        <v>3.216941617734697E-2</v>
      </c>
      <c r="K37" s="48">
        <f t="shared" si="13"/>
        <v>3.2757586454602236E-2</v>
      </c>
      <c r="L37" s="48">
        <f t="shared" si="13"/>
        <v>3.4868119063592391E-2</v>
      </c>
      <c r="M37" s="48">
        <f t="shared" si="13"/>
        <v>3.7296496097625635E-2</v>
      </c>
      <c r="N37" s="48">
        <f t="shared" si="13"/>
        <v>3.8461118809396518E-2</v>
      </c>
      <c r="O37" s="48">
        <f t="shared" si="13"/>
        <v>3.0753459764223473E-2</v>
      </c>
      <c r="P37" s="48">
        <f t="shared" si="13"/>
        <v>3.0563143081583279E-2</v>
      </c>
      <c r="Q37" s="48">
        <f t="shared" si="13"/>
        <v>2.9766386693417152E-2</v>
      </c>
      <c r="R37" s="48">
        <f t="shared" si="13"/>
        <v>3.6950967797808917E-2</v>
      </c>
      <c r="S37" s="48">
        <f t="shared" si="13"/>
        <v>3.5623904521673064E-2</v>
      </c>
      <c r="T37" s="48">
        <f t="shared" si="13"/>
        <v>3.4986596673588923E-2</v>
      </c>
      <c r="U37" s="48">
        <f t="shared" si="13"/>
        <v>3.9262527212129382E-2</v>
      </c>
      <c r="V37" s="48">
        <f t="shared" si="13"/>
        <v>4.0191596150191709E-2</v>
      </c>
      <c r="W37" s="48">
        <f t="shared" si="13"/>
        <v>3.6582010224425664E-2</v>
      </c>
      <c r="X37" s="48">
        <f t="shared" si="13"/>
        <v>3.9137490364720681E-2</v>
      </c>
      <c r="Y37" s="48">
        <f t="shared" si="13"/>
        <v>4.085925262922354E-2</v>
      </c>
      <c r="Z37" s="48">
        <f t="shared" si="13"/>
        <v>4.0910849975121781E-2</v>
      </c>
      <c r="AA37" s="48">
        <f t="shared" si="13"/>
        <v>4.0605698899360165E-2</v>
      </c>
      <c r="AB37" s="48">
        <f t="shared" si="13"/>
        <v>4.2837885194365356E-2</v>
      </c>
      <c r="AC37" s="48">
        <f t="shared" si="13"/>
        <v>4.30249062538961E-2</v>
      </c>
      <c r="AD37" s="48">
        <f t="shared" si="13"/>
        <v>4.4410084809323264E-2</v>
      </c>
      <c r="AE37" s="48">
        <f t="shared" si="13"/>
        <v>4.8739597597090893E-2</v>
      </c>
      <c r="AF37" s="48">
        <f t="shared" si="13"/>
        <v>4.7313600322261076E-2</v>
      </c>
      <c r="AG37" s="48">
        <f t="shared" si="13"/>
        <v>4.7496827721776325E-2</v>
      </c>
      <c r="AH37" s="48">
        <f t="shared" si="13"/>
        <v>5.209719258040401E-2</v>
      </c>
      <c r="AI37" s="48">
        <f t="shared" si="13"/>
        <v>5.3568996977041858E-2</v>
      </c>
      <c r="AJ37" s="48">
        <f t="shared" si="13"/>
        <v>5.2497136753786554E-2</v>
      </c>
      <c r="AK37" s="48">
        <f t="shared" si="13"/>
        <v>5.4530578850480668E-2</v>
      </c>
      <c r="AL37" s="48">
        <f t="shared" si="13"/>
        <v>5.3083373095590483E-2</v>
      </c>
      <c r="AM37" s="48">
        <f t="shared" si="13"/>
        <v>5.2838035475258956E-2</v>
      </c>
      <c r="AN37" s="48">
        <f t="shared" si="13"/>
        <v>5.1507599081268653E-2</v>
      </c>
      <c r="AO37" s="48">
        <f t="shared" si="13"/>
        <v>5.350074755362192E-2</v>
      </c>
      <c r="AP37" s="48">
        <f t="shared" si="13"/>
        <v>5.2367248907095564E-2</v>
      </c>
      <c r="AQ37" s="48">
        <f t="shared" si="13"/>
        <v>5.4464659903542316E-2</v>
      </c>
      <c r="AR37" s="48">
        <f t="shared" si="13"/>
        <v>5.4551517257591393E-2</v>
      </c>
      <c r="AS37" s="48">
        <f t="shared" si="13"/>
        <v>5.5540744905675003E-2</v>
      </c>
      <c r="AT37" s="48">
        <f t="shared" si="13"/>
        <v>5.6875732701237899E-2</v>
      </c>
      <c r="AU37" s="48">
        <f t="shared" si="13"/>
        <v>5.5341736317066598E-2</v>
      </c>
      <c r="AV37" s="48">
        <f t="shared" si="13"/>
        <v>5.8146162142128359E-2</v>
      </c>
      <c r="AW37" s="48">
        <f t="shared" si="13"/>
        <v>5.8155898729076283E-2</v>
      </c>
      <c r="AX37" s="48">
        <f t="shared" si="13"/>
        <v>5.8043262899497516E-2</v>
      </c>
      <c r="AY37" s="48">
        <f t="shared" si="13"/>
        <v>5.8730936959719239E-2</v>
      </c>
      <c r="AZ37" s="48">
        <f t="shared" si="13"/>
        <v>6.0554893148674675E-2</v>
      </c>
      <c r="BA37" s="48">
        <f t="shared" si="13"/>
        <v>6.0456174439846196E-2</v>
      </c>
      <c r="BB37" s="48">
        <f t="shared" si="13"/>
        <v>5.9769941714361813E-2</v>
      </c>
      <c r="BC37" s="48">
        <f t="shared" si="13"/>
        <v>6.0178747745242366E-2</v>
      </c>
      <c r="BD37" s="48">
        <f t="shared" si="13"/>
        <v>6.2378032131675872E-2</v>
      </c>
      <c r="BE37" s="48">
        <f t="shared" si="13"/>
        <v>5.9513221401757341E-2</v>
      </c>
      <c r="BF37" s="48">
        <f t="shared" si="13"/>
        <v>5.95991977124887E-2</v>
      </c>
      <c r="BG37" s="48">
        <f t="shared" si="13"/>
        <v>6.3675782251859464E-2</v>
      </c>
      <c r="BH37" s="48">
        <f t="shared" si="13"/>
        <v>6.0790413768245691E-2</v>
      </c>
      <c r="BI37" s="48">
        <f t="shared" si="13"/>
        <v>6.3331751890980767E-2</v>
      </c>
      <c r="BJ37" s="48">
        <f t="shared" si="13"/>
        <v>6.3960895706600532E-2</v>
      </c>
      <c r="BK37" s="48">
        <f t="shared" si="13"/>
        <v>6.7815746825963197E-2</v>
      </c>
      <c r="BL37" s="48">
        <f t="shared" si="13"/>
        <v>6.9968097527359469E-2</v>
      </c>
      <c r="BM37" s="48">
        <f t="shared" si="13"/>
        <v>6.7344825721667195E-2</v>
      </c>
    </row>
    <row r="38" spans="1:66" x14ac:dyDescent="0.35">
      <c r="A38" s="34" t="s">
        <v>462</v>
      </c>
      <c r="B38" s="48">
        <f t="shared" si="14"/>
        <v>3.6026762738033964E-2</v>
      </c>
      <c r="C38" s="48">
        <f t="shared" si="13"/>
        <v>3.3482281773938589E-2</v>
      </c>
      <c r="D38" s="48">
        <f t="shared" si="13"/>
        <v>3.0663152835098538E-2</v>
      </c>
      <c r="E38" s="48">
        <f t="shared" si="13"/>
        <v>2.9954995843565171E-2</v>
      </c>
      <c r="F38" s="48">
        <f t="shared" si="13"/>
        <v>2.6184788600638127E-2</v>
      </c>
      <c r="G38" s="48">
        <f t="shared" si="13"/>
        <v>2.2035860384957549E-2</v>
      </c>
      <c r="H38" s="48">
        <f t="shared" si="13"/>
        <v>2.2316069937210695E-2</v>
      </c>
      <c r="I38" s="48">
        <f t="shared" si="13"/>
        <v>2.0061675677857937E-2</v>
      </c>
      <c r="J38" s="48">
        <f t="shared" si="13"/>
        <v>2.5023795200289214E-2</v>
      </c>
      <c r="K38" s="48">
        <f t="shared" si="13"/>
        <v>2.5944403439176297E-2</v>
      </c>
      <c r="L38" s="48">
        <f t="shared" si="13"/>
        <v>2.5996610289184707E-2</v>
      </c>
      <c r="M38" s="48">
        <f t="shared" si="13"/>
        <v>2.2815734823318643E-2</v>
      </c>
      <c r="N38" s="48">
        <f t="shared" si="13"/>
        <v>2.0494411772193792E-2</v>
      </c>
      <c r="O38" s="48">
        <f t="shared" si="13"/>
        <v>1.6735908348794671E-2</v>
      </c>
      <c r="P38" s="48">
        <f t="shared" si="13"/>
        <v>1.5152794252526539E-2</v>
      </c>
      <c r="Q38" s="48">
        <f t="shared" si="13"/>
        <v>1.6346616274720314E-2</v>
      </c>
      <c r="R38" s="48">
        <f t="shared" si="13"/>
        <v>2.2632467776157961E-2</v>
      </c>
      <c r="S38" s="48">
        <f t="shared" si="13"/>
        <v>2.043656794211177E-2</v>
      </c>
      <c r="T38" s="48">
        <f t="shared" si="13"/>
        <v>2.3182721453151742E-2</v>
      </c>
      <c r="U38" s="48">
        <f t="shared" ref="U38:BM38" si="15">U30/U$31</f>
        <v>2.482003069592412E-2</v>
      </c>
      <c r="V38" s="48">
        <f t="shared" si="15"/>
        <v>2.6906180484914881E-2</v>
      </c>
      <c r="W38" s="48">
        <f t="shared" si="15"/>
        <v>2.7974762371410229E-2</v>
      </c>
      <c r="X38" s="48">
        <f t="shared" si="15"/>
        <v>3.6439612154651302E-2</v>
      </c>
      <c r="Y38" s="48">
        <f t="shared" si="15"/>
        <v>3.6624954816944069E-2</v>
      </c>
      <c r="Z38" s="48">
        <f t="shared" si="15"/>
        <v>4.5702210783018928E-2</v>
      </c>
      <c r="AA38" s="48">
        <f t="shared" si="15"/>
        <v>4.7387194825743599E-2</v>
      </c>
      <c r="AB38" s="48">
        <f t="shared" si="15"/>
        <v>5.0721468055118575E-2</v>
      </c>
      <c r="AC38" s="48">
        <f t="shared" si="15"/>
        <v>5.1797719404244706E-2</v>
      </c>
      <c r="AD38" s="48">
        <f t="shared" si="15"/>
        <v>5.0638666128194787E-2</v>
      </c>
      <c r="AE38" s="48">
        <f t="shared" si="15"/>
        <v>4.9358279631300114E-2</v>
      </c>
      <c r="AF38" s="48">
        <f t="shared" si="15"/>
        <v>5.2065307196205196E-2</v>
      </c>
      <c r="AG38" s="48">
        <f t="shared" si="15"/>
        <v>5.569771883920533E-2</v>
      </c>
      <c r="AH38" s="48">
        <f t="shared" si="15"/>
        <v>5.7127703288567415E-2</v>
      </c>
      <c r="AI38" s="48">
        <f t="shared" si="15"/>
        <v>5.9211511751409346E-2</v>
      </c>
      <c r="AJ38" s="48">
        <f t="shared" si="15"/>
        <v>6.1310465969192755E-2</v>
      </c>
      <c r="AK38" s="48">
        <f t="shared" si="15"/>
        <v>6.4203785578299782E-2</v>
      </c>
      <c r="AL38" s="48">
        <f t="shared" si="15"/>
        <v>6.665775181665394E-2</v>
      </c>
      <c r="AM38" s="48">
        <f t="shared" si="15"/>
        <v>6.8732391871888829E-2</v>
      </c>
      <c r="AN38" s="48">
        <f t="shared" si="15"/>
        <v>6.7540841288868586E-2</v>
      </c>
      <c r="AO38" s="48">
        <f t="shared" si="15"/>
        <v>6.6636433850361734E-2</v>
      </c>
      <c r="AP38" s="48">
        <f t="shared" si="15"/>
        <v>6.2356766928670281E-2</v>
      </c>
      <c r="AQ38" s="48">
        <f t="shared" si="15"/>
        <v>6.1082321636454329E-2</v>
      </c>
      <c r="AR38" s="48">
        <f t="shared" si="15"/>
        <v>6.077462413507629E-2</v>
      </c>
      <c r="AS38" s="48">
        <f t="shared" si="15"/>
        <v>5.9073084902185075E-2</v>
      </c>
      <c r="AT38" s="48">
        <f t="shared" si="15"/>
        <v>5.5557308778856604E-2</v>
      </c>
      <c r="AU38" s="48">
        <f t="shared" si="15"/>
        <v>5.4299227105239503E-2</v>
      </c>
      <c r="AV38" s="48">
        <f t="shared" si="15"/>
        <v>5.340237307967044E-2</v>
      </c>
      <c r="AW38" s="48">
        <f t="shared" si="15"/>
        <v>5.1518264140675056E-2</v>
      </c>
      <c r="AX38" s="48">
        <f t="shared" si="15"/>
        <v>5.2593625545560525E-2</v>
      </c>
      <c r="AY38" s="48">
        <f t="shared" si="15"/>
        <v>5.460126862340884E-2</v>
      </c>
      <c r="AZ38" s="48">
        <f t="shared" si="15"/>
        <v>4.6892598367421809E-2</v>
      </c>
      <c r="BA38" s="48">
        <f t="shared" si="15"/>
        <v>4.840054463248937E-2</v>
      </c>
      <c r="BB38" s="48">
        <f t="shared" si="15"/>
        <v>5.1251406320644607E-2</v>
      </c>
      <c r="BC38" s="48">
        <f t="shared" si="15"/>
        <v>4.9005525378726995E-2</v>
      </c>
      <c r="BD38" s="48">
        <f t="shared" si="15"/>
        <v>4.3928533738929708E-2</v>
      </c>
      <c r="BE38" s="48">
        <f t="shared" si="15"/>
        <v>4.2032094385545143E-2</v>
      </c>
      <c r="BF38" s="48">
        <f t="shared" si="15"/>
        <v>3.9143630440420719E-2</v>
      </c>
      <c r="BG38" s="48">
        <f t="shared" si="15"/>
        <v>3.6746601692741736E-2</v>
      </c>
      <c r="BH38" s="48">
        <f t="shared" si="15"/>
        <v>3.4500363955931236E-2</v>
      </c>
      <c r="BI38" s="48">
        <f t="shared" si="15"/>
        <v>3.42154695919493E-2</v>
      </c>
      <c r="BJ38" s="48">
        <f t="shared" si="15"/>
        <v>2.9304918629184943E-2</v>
      </c>
      <c r="BK38" s="48">
        <f t="shared" si="15"/>
        <v>2.3481397440700866E-2</v>
      </c>
      <c r="BL38" s="48">
        <f t="shared" si="15"/>
        <v>2.6217555714792055E-2</v>
      </c>
      <c r="BM38" s="48">
        <f t="shared" si="15"/>
        <v>3.5174893471931513E-2</v>
      </c>
    </row>
    <row r="40" spans="1:66" s="37" customFormat="1" ht="13.15" x14ac:dyDescent="0.4">
      <c r="A40" s="37" t="s">
        <v>467</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row>
    <row r="41" spans="1:66" x14ac:dyDescent="0.35">
      <c r="A41" s="34" t="s">
        <v>466</v>
      </c>
      <c r="AQ41" s="45">
        <v>100</v>
      </c>
      <c r="AR41" s="45">
        <f>AQ41*AR26/AQ26</f>
        <v>102.95580521028651</v>
      </c>
      <c r="AS41" s="45">
        <f t="shared" ref="AS41:BM45" si="16">AR41*AS26/AR26</f>
        <v>108.19518179719788</v>
      </c>
      <c r="AT41" s="45">
        <f t="shared" si="16"/>
        <v>111.73373722170751</v>
      </c>
      <c r="AU41" s="45">
        <f t="shared" si="16"/>
        <v>116.31004967447564</v>
      </c>
      <c r="AV41" s="45">
        <f t="shared" si="16"/>
        <v>120.62138943081459</v>
      </c>
      <c r="AW41" s="45">
        <f t="shared" si="16"/>
        <v>124.0008979981597</v>
      </c>
      <c r="AX41" s="45">
        <f t="shared" si="16"/>
        <v>128.70242427883474</v>
      </c>
      <c r="AY41" s="45">
        <f t="shared" si="16"/>
        <v>132.14738552894937</v>
      </c>
      <c r="AZ41" s="45">
        <f t="shared" si="16"/>
        <v>137.00163473608654</v>
      </c>
      <c r="BA41" s="45">
        <f t="shared" si="16"/>
        <v>139.23208509481151</v>
      </c>
      <c r="BB41" s="45">
        <f t="shared" si="16"/>
        <v>140.5793985309509</v>
      </c>
      <c r="BC41" s="45">
        <f t="shared" si="16"/>
        <v>144.63620007651957</v>
      </c>
      <c r="BD41" s="45">
        <f t="shared" si="16"/>
        <v>146.3620007651956</v>
      </c>
      <c r="BE41" s="45">
        <f t="shared" si="16"/>
        <v>146.24342706452623</v>
      </c>
      <c r="BF41" s="45">
        <f t="shared" si="16"/>
        <v>145.99963953594994</v>
      </c>
      <c r="BG41" s="45">
        <f t="shared" si="16"/>
        <v>146.96403896806098</v>
      </c>
      <c r="BH41" s="45">
        <f t="shared" si="16"/>
        <v>150.60124771152761</v>
      </c>
      <c r="BI41" s="45">
        <f t="shared" si="16"/>
        <v>153.50171852816837</v>
      </c>
      <c r="BJ41" s="45">
        <f t="shared" si="16"/>
        <v>158.56497364501882</v>
      </c>
      <c r="BK41" s="45">
        <f t="shared" si="16"/>
        <v>160.43486509474829</v>
      </c>
      <c r="BL41" s="45">
        <f t="shared" si="16"/>
        <v>167.35887358146329</v>
      </c>
      <c r="BM41" s="45">
        <f t="shared" si="16"/>
        <v>177.44389882975662</v>
      </c>
    </row>
    <row r="42" spans="1:66" x14ac:dyDescent="0.35">
      <c r="A42" s="34" t="s">
        <v>394</v>
      </c>
      <c r="AQ42" s="45">
        <v>100</v>
      </c>
      <c r="AR42" s="45">
        <f t="shared" ref="AR42:BG45" si="17">AQ42*AR27/AQ27</f>
        <v>104.85934464082901</v>
      </c>
      <c r="AS42" s="45">
        <f t="shared" si="17"/>
        <v>110.65388863336993</v>
      </c>
      <c r="AT42" s="45">
        <f t="shared" si="17"/>
        <v>116.14462581075117</v>
      </c>
      <c r="AU42" s="45">
        <f t="shared" si="17"/>
        <v>121.68448520232403</v>
      </c>
      <c r="AV42" s="45">
        <f t="shared" si="17"/>
        <v>126.91866049666621</v>
      </c>
      <c r="AW42" s="45">
        <f t="shared" si="17"/>
        <v>133.17126131453543</v>
      </c>
      <c r="AX42" s="45">
        <f t="shared" si="17"/>
        <v>139.33813291782818</v>
      </c>
      <c r="AY42" s="45">
        <f t="shared" si="17"/>
        <v>144.33389338915114</v>
      </c>
      <c r="AZ42" s="45">
        <f t="shared" si="17"/>
        <v>152.0207377092778</v>
      </c>
      <c r="BA42" s="45">
        <f t="shared" si="17"/>
        <v>156.78277656275904</v>
      </c>
      <c r="BB42" s="45">
        <f t="shared" si="17"/>
        <v>161.27636408008479</v>
      </c>
      <c r="BC42" s="45">
        <f t="shared" si="17"/>
        <v>166.6719856325345</v>
      </c>
      <c r="BD42" s="45">
        <f t="shared" si="17"/>
        <v>171.44215937499015</v>
      </c>
      <c r="BE42" s="45">
        <f t="shared" si="17"/>
        <v>175.26743447503364</v>
      </c>
      <c r="BF42" s="45">
        <f t="shared" si="17"/>
        <v>178.1002531201992</v>
      </c>
      <c r="BG42" s="45">
        <f t="shared" si="17"/>
        <v>181.35139278685645</v>
      </c>
      <c r="BH42" s="45">
        <f t="shared" si="16"/>
        <v>184.50366226444012</v>
      </c>
      <c r="BI42" s="45">
        <f t="shared" si="16"/>
        <v>187.85085619706445</v>
      </c>
      <c r="BJ42" s="45">
        <f t="shared" si="16"/>
        <v>192.85099699321981</v>
      </c>
      <c r="BK42" s="45">
        <f t="shared" si="16"/>
        <v>207.83640112511765</v>
      </c>
      <c r="BL42" s="45">
        <f t="shared" si="16"/>
        <v>210.60257625676201</v>
      </c>
      <c r="BM42" s="45">
        <f t="shared" si="16"/>
        <v>212.95168188829535</v>
      </c>
    </row>
    <row r="43" spans="1:66" x14ac:dyDescent="0.35">
      <c r="A43" s="34" t="s">
        <v>460</v>
      </c>
      <c r="AQ43" s="45">
        <v>100</v>
      </c>
      <c r="AR43" s="45">
        <f t="shared" si="17"/>
        <v>109.69661327706091</v>
      </c>
      <c r="AS43" s="45">
        <f t="shared" si="16"/>
        <v>120.42065935586535</v>
      </c>
      <c r="AT43" s="45">
        <f t="shared" si="16"/>
        <v>120.36530944061992</v>
      </c>
      <c r="AU43" s="45">
        <f t="shared" si="16"/>
        <v>123.85927284048846</v>
      </c>
      <c r="AV43" s="45">
        <f t="shared" si="16"/>
        <v>129.7402013353167</v>
      </c>
      <c r="AW43" s="45">
        <f t="shared" si="16"/>
        <v>136.47213477704364</v>
      </c>
      <c r="AX43" s="45">
        <f t="shared" si="16"/>
        <v>144.53938492406684</v>
      </c>
      <c r="AY43" s="45">
        <f t="shared" si="16"/>
        <v>167.82440239388382</v>
      </c>
      <c r="AZ43" s="45">
        <f t="shared" si="16"/>
        <v>186.78866710485352</v>
      </c>
      <c r="BA43" s="45">
        <f t="shared" si="16"/>
        <v>189.25173833327568</v>
      </c>
      <c r="BB43" s="45">
        <f t="shared" si="16"/>
        <v>188.59791745943889</v>
      </c>
      <c r="BC43" s="45">
        <f t="shared" si="16"/>
        <v>198.34642128204243</v>
      </c>
      <c r="BD43" s="45">
        <f t="shared" si="16"/>
        <v>194.4338741481302</v>
      </c>
      <c r="BE43" s="45">
        <f t="shared" si="16"/>
        <v>229.32161760127303</v>
      </c>
      <c r="BF43" s="45">
        <f t="shared" si="16"/>
        <v>268.32947037049848</v>
      </c>
      <c r="BG43" s="45">
        <f t="shared" si="16"/>
        <v>269.75819005777151</v>
      </c>
      <c r="BH43" s="45">
        <f t="shared" si="16"/>
        <v>315.28695471685057</v>
      </c>
      <c r="BI43" s="45">
        <f t="shared" si="16"/>
        <v>290.52132701421795</v>
      </c>
      <c r="BJ43" s="45">
        <f t="shared" si="16"/>
        <v>306.02276265264459</v>
      </c>
      <c r="BK43" s="45">
        <f t="shared" si="16"/>
        <v>357.53623689763714</v>
      </c>
      <c r="BL43" s="45">
        <f t="shared" si="16"/>
        <v>399.304666689729</v>
      </c>
      <c r="BM43" s="45">
        <f t="shared" si="16"/>
        <v>418.22050022485888</v>
      </c>
    </row>
    <row r="44" spans="1:66" x14ac:dyDescent="0.35">
      <c r="A44" s="34" t="s">
        <v>464</v>
      </c>
      <c r="AQ44" s="45">
        <v>100</v>
      </c>
      <c r="AR44" s="45">
        <f t="shared" si="17"/>
        <v>104.30417470747734</v>
      </c>
      <c r="AS44" s="45">
        <f t="shared" si="16"/>
        <v>111.96228350880624</v>
      </c>
      <c r="AT44" s="45">
        <f t="shared" si="16"/>
        <v>118.86801670860103</v>
      </c>
      <c r="AU44" s="45">
        <f t="shared" si="16"/>
        <v>120.33856902069034</v>
      </c>
      <c r="AV44" s="45">
        <f t="shared" si="16"/>
        <v>131.83428194542833</v>
      </c>
      <c r="AW44" s="45">
        <f t="shared" si="16"/>
        <v>136.78335002564916</v>
      </c>
      <c r="AX44" s="45">
        <f t="shared" si="16"/>
        <v>142.55074871143464</v>
      </c>
      <c r="AY44" s="45">
        <f t="shared" si="16"/>
        <v>150.1135891736082</v>
      </c>
      <c r="AZ44" s="45">
        <f t="shared" si="16"/>
        <v>161.27952707819327</v>
      </c>
      <c r="BA44" s="45">
        <f t="shared" si="16"/>
        <v>165.08048953269653</v>
      </c>
      <c r="BB44" s="45">
        <f t="shared" si="16"/>
        <v>166.6316535163788</v>
      </c>
      <c r="BC44" s="45">
        <f t="shared" si="16"/>
        <v>172.85340889659716</v>
      </c>
      <c r="BD44" s="45">
        <f t="shared" si="16"/>
        <v>181.93077167354713</v>
      </c>
      <c r="BE44" s="45">
        <f t="shared" si="16"/>
        <v>176.20490021252164</v>
      </c>
      <c r="BF44" s="45">
        <f t="shared" si="16"/>
        <v>179.07027872096145</v>
      </c>
      <c r="BG44" s="45">
        <f t="shared" si="16"/>
        <v>194.07137797102865</v>
      </c>
      <c r="BH44" s="45">
        <f t="shared" si="16"/>
        <v>189.92842660673719</v>
      </c>
      <c r="BI44" s="45">
        <f t="shared" si="16"/>
        <v>200.54229669980703</v>
      </c>
      <c r="BJ44" s="45">
        <f t="shared" si="16"/>
        <v>207.86330214720181</v>
      </c>
      <c r="BK44" s="45">
        <f t="shared" si="16"/>
        <v>232.43764809341184</v>
      </c>
      <c r="BL44" s="45">
        <f t="shared" si="16"/>
        <v>249.20805139604758</v>
      </c>
      <c r="BM44" s="45">
        <f t="shared" si="16"/>
        <v>249.78234848669905</v>
      </c>
    </row>
    <row r="45" spans="1:66" x14ac:dyDescent="0.35">
      <c r="A45" s="34" t="s">
        <v>462</v>
      </c>
      <c r="AQ45" s="45">
        <v>100</v>
      </c>
      <c r="AR45" s="45">
        <f t="shared" si="17"/>
        <v>103.6135131014354</v>
      </c>
      <c r="AS45" s="45">
        <f t="shared" si="16"/>
        <v>106.1815251246978</v>
      </c>
      <c r="AT45" s="45">
        <f t="shared" si="16"/>
        <v>103.53292239332623</v>
      </c>
      <c r="AU45" s="45">
        <f t="shared" si="16"/>
        <v>105.27978044477361</v>
      </c>
      <c r="AV45" s="45">
        <f t="shared" si="16"/>
        <v>107.96105508483807</v>
      </c>
      <c r="AW45" s="45">
        <f t="shared" si="16"/>
        <v>108.04382392019343</v>
      </c>
      <c r="AX45" s="45">
        <f t="shared" si="16"/>
        <v>115.17283439698551</v>
      </c>
      <c r="AY45" s="45">
        <f t="shared" si="16"/>
        <v>124.4385877022936</v>
      </c>
      <c r="AZ45" s="45">
        <f t="shared" si="16"/>
        <v>111.36111171614648</v>
      </c>
      <c r="BA45" s="45">
        <f t="shared" si="16"/>
        <v>117.84321840081903</v>
      </c>
      <c r="BB45" s="45">
        <f t="shared" si="16"/>
        <v>127.40301888436326</v>
      </c>
      <c r="BC45" s="45">
        <f t="shared" si="16"/>
        <v>125.51022630742092</v>
      </c>
      <c r="BD45" s="45">
        <f t="shared" si="16"/>
        <v>114.24059593561461</v>
      </c>
      <c r="BE45" s="45">
        <f t="shared" si="16"/>
        <v>110.96469255733926</v>
      </c>
      <c r="BF45" s="45">
        <f t="shared" si="16"/>
        <v>104.86811439524303</v>
      </c>
      <c r="BG45" s="45">
        <f t="shared" si="16"/>
        <v>99.862777983489849</v>
      </c>
      <c r="BH45" s="45">
        <f t="shared" si="16"/>
        <v>96.112042865544282</v>
      </c>
      <c r="BI45" s="45">
        <f t="shared" si="16"/>
        <v>96.606477750430244</v>
      </c>
      <c r="BJ45" s="45">
        <f t="shared" si="16"/>
        <v>84.918646947354716</v>
      </c>
      <c r="BK45" s="45">
        <f t="shared" si="16"/>
        <v>71.76275838034465</v>
      </c>
      <c r="BL45" s="45">
        <f t="shared" si="16"/>
        <v>83.263270240247508</v>
      </c>
      <c r="BM45" s="45">
        <f t="shared" si="16"/>
        <v>116.32941996471446</v>
      </c>
    </row>
    <row r="47" spans="1:66" x14ac:dyDescent="0.35">
      <c r="A47" s="34" t="s">
        <v>460</v>
      </c>
      <c r="B47" s="46">
        <f>B5</f>
        <v>1.1712</v>
      </c>
      <c r="C47" s="46">
        <f t="shared" ref="C47:BM47" si="18">C5</f>
        <v>1.3140000000000001</v>
      </c>
      <c r="D47" s="46">
        <f t="shared" si="18"/>
        <v>1.5640000000000001</v>
      </c>
      <c r="E47" s="46">
        <f t="shared" si="18"/>
        <v>1.798</v>
      </c>
      <c r="F47" s="46">
        <f t="shared" si="18"/>
        <v>1.9039999999999999</v>
      </c>
      <c r="G47" s="46">
        <f t="shared" si="18"/>
        <v>1.986</v>
      </c>
      <c r="H47" s="46">
        <f t="shared" si="18"/>
        <v>2.238</v>
      </c>
      <c r="I47" s="46">
        <f t="shared" si="18"/>
        <v>2.6859999999999999</v>
      </c>
      <c r="J47" s="46">
        <f t="shared" si="18"/>
        <v>2.8340000000000001</v>
      </c>
      <c r="K47" s="46">
        <f t="shared" si="18"/>
        <v>3.4790000000000001</v>
      </c>
      <c r="L47" s="46">
        <f t="shared" si="18"/>
        <v>3.6260000000000003</v>
      </c>
      <c r="M47" s="46">
        <f t="shared" si="18"/>
        <v>3.4580000000000002</v>
      </c>
      <c r="N47" s="46">
        <f t="shared" si="18"/>
        <v>3.0579999999999998</v>
      </c>
      <c r="O47" s="46">
        <f t="shared" si="18"/>
        <v>3.5460000000000003</v>
      </c>
      <c r="P47" s="46">
        <f t="shared" si="18"/>
        <v>4.431</v>
      </c>
      <c r="Q47" s="46">
        <f t="shared" si="18"/>
        <v>4.9720000000000004</v>
      </c>
      <c r="R47" s="46">
        <f t="shared" si="18"/>
        <v>6.7170000000000005</v>
      </c>
      <c r="S47" s="46">
        <f t="shared" si="18"/>
        <v>9.5109999999999992</v>
      </c>
      <c r="T47" s="46">
        <f t="shared" si="18"/>
        <v>8.74</v>
      </c>
      <c r="U47" s="46">
        <f t="shared" si="18"/>
        <v>9.129999999999999</v>
      </c>
      <c r="V47" s="46">
        <f t="shared" si="18"/>
        <v>11.045999999999999</v>
      </c>
      <c r="W47" s="46">
        <f t="shared" si="18"/>
        <v>12.059000000000001</v>
      </c>
      <c r="X47" s="46">
        <f t="shared" si="18"/>
        <v>14.872</v>
      </c>
      <c r="Y47" s="46">
        <f t="shared" si="18"/>
        <v>16.477999999999998</v>
      </c>
      <c r="Z47" s="46">
        <f t="shared" si="18"/>
        <v>18.213000000000001</v>
      </c>
      <c r="AA47" s="46">
        <f t="shared" si="18"/>
        <v>23.064999999999998</v>
      </c>
      <c r="AB47" s="46">
        <f t="shared" si="18"/>
        <v>23.356000000000002</v>
      </c>
      <c r="AC47" s="46">
        <f t="shared" si="18"/>
        <v>25.770000000000003</v>
      </c>
      <c r="AD47" s="46">
        <f t="shared" si="18"/>
        <v>27.274999999999999</v>
      </c>
      <c r="AE47" s="46">
        <f t="shared" si="18"/>
        <v>26.41</v>
      </c>
      <c r="AF47" s="46">
        <f t="shared" si="18"/>
        <v>25.917000000000002</v>
      </c>
      <c r="AG47" s="46">
        <f t="shared" si="18"/>
        <v>29.301999999999996</v>
      </c>
      <c r="AH47" s="46">
        <f t="shared" si="18"/>
        <v>26.875</v>
      </c>
      <c r="AI47" s="46">
        <f t="shared" si="18"/>
        <v>28.744</v>
      </c>
      <c r="AJ47" s="46">
        <f t="shared" si="18"/>
        <v>35.105000000000004</v>
      </c>
      <c r="AK47" s="46">
        <f t="shared" si="18"/>
        <v>31.305000000000003</v>
      </c>
      <c r="AL47" s="46">
        <f t="shared" si="18"/>
        <v>34.340000000000003</v>
      </c>
      <c r="AM47" s="46">
        <f t="shared" si="18"/>
        <v>29.061</v>
      </c>
      <c r="AN47" s="46">
        <f t="shared" si="18"/>
        <v>33.444000000000003</v>
      </c>
      <c r="AO47" s="46">
        <f t="shared" si="18"/>
        <v>29.297000000000001</v>
      </c>
      <c r="AP47" s="46">
        <f t="shared" si="18"/>
        <v>33.058</v>
      </c>
      <c r="AQ47" s="46">
        <f t="shared" si="18"/>
        <v>28.907</v>
      </c>
      <c r="AR47" s="46">
        <f t="shared" si="18"/>
        <v>31.709999999999997</v>
      </c>
      <c r="AS47" s="46">
        <f t="shared" si="18"/>
        <v>34.81</v>
      </c>
      <c r="AT47" s="46">
        <f t="shared" si="18"/>
        <v>34.794000000000004</v>
      </c>
      <c r="AU47" s="46">
        <f t="shared" si="18"/>
        <v>35.804000000000002</v>
      </c>
      <c r="AV47" s="46">
        <f t="shared" si="18"/>
        <v>37.503999999999998</v>
      </c>
      <c r="AW47" s="46">
        <f t="shared" si="18"/>
        <v>39.450000000000003</v>
      </c>
      <c r="AX47" s="46">
        <f t="shared" si="18"/>
        <v>41.782000000000004</v>
      </c>
      <c r="AY47" s="46">
        <f t="shared" si="18"/>
        <v>48.512999999999998</v>
      </c>
      <c r="AZ47" s="46">
        <f t="shared" si="18"/>
        <v>53.995000000000005</v>
      </c>
      <c r="BA47" s="46">
        <f t="shared" si="18"/>
        <v>54.707000000000001</v>
      </c>
      <c r="BB47" s="46">
        <f t="shared" si="18"/>
        <v>54.518000000000001</v>
      </c>
      <c r="BC47" s="46">
        <f t="shared" si="18"/>
        <v>57.335999999999999</v>
      </c>
      <c r="BD47" s="46">
        <f t="shared" si="18"/>
        <v>56.204999999999991</v>
      </c>
      <c r="BE47" s="46">
        <f t="shared" si="18"/>
        <v>66.289999999999992</v>
      </c>
      <c r="BF47" s="46">
        <f t="shared" si="18"/>
        <v>77.566000000000003</v>
      </c>
      <c r="BG47" s="46">
        <f t="shared" si="18"/>
        <v>77.979000000000013</v>
      </c>
      <c r="BH47" s="46">
        <f t="shared" si="18"/>
        <v>91.14</v>
      </c>
      <c r="BI47" s="46">
        <f t="shared" si="18"/>
        <v>83.980999999999995</v>
      </c>
      <c r="BJ47" s="46">
        <f t="shared" si="18"/>
        <v>88.461999999999989</v>
      </c>
      <c r="BK47" s="46">
        <f t="shared" si="18"/>
        <v>103.35299999999999</v>
      </c>
      <c r="BL47" s="46">
        <f t="shared" si="18"/>
        <v>115.42699999999999</v>
      </c>
      <c r="BM47" s="46">
        <f t="shared" si="18"/>
        <v>120.895</v>
      </c>
    </row>
    <row r="48" spans="1:66" x14ac:dyDescent="0.35">
      <c r="A48" s="34" t="s">
        <v>468</v>
      </c>
      <c r="B48" s="45">
        <v>25.9</v>
      </c>
      <c r="C48" s="45">
        <v>26.8</v>
      </c>
      <c r="D48" s="45">
        <v>27.7</v>
      </c>
      <c r="E48" s="45">
        <v>29</v>
      </c>
      <c r="F48" s="45">
        <v>30.4</v>
      </c>
      <c r="G48" s="45">
        <v>31.4</v>
      </c>
      <c r="H48" s="45">
        <v>32.200000000000003</v>
      </c>
      <c r="I48" s="45">
        <v>33.1</v>
      </c>
      <c r="J48" s="45">
        <v>34</v>
      </c>
      <c r="K48" s="45">
        <v>35.5</v>
      </c>
      <c r="L48" s="45">
        <v>37.799999999999997</v>
      </c>
      <c r="M48" s="45">
        <v>39.799999999999997</v>
      </c>
      <c r="N48" s="45">
        <v>42</v>
      </c>
      <c r="O48" s="45">
        <v>44.6</v>
      </c>
      <c r="P48" s="45">
        <v>47.8</v>
      </c>
      <c r="Q48" s="45">
        <v>54.4</v>
      </c>
      <c r="R48" s="45">
        <v>60.8</v>
      </c>
      <c r="S48" s="45">
        <v>66.7</v>
      </c>
      <c r="T48" s="45">
        <v>72.900000000000006</v>
      </c>
      <c r="U48" s="45">
        <v>79.5</v>
      </c>
      <c r="V48" s="45">
        <v>88.1</v>
      </c>
      <c r="W48" s="45">
        <v>100</v>
      </c>
      <c r="X48" s="45">
        <v>113.4</v>
      </c>
      <c r="Y48" s="45">
        <v>126.8</v>
      </c>
      <c r="Z48" s="45">
        <v>139</v>
      </c>
      <c r="AA48" s="45">
        <v>149.30000000000001</v>
      </c>
      <c r="AB48" s="45">
        <v>158</v>
      </c>
      <c r="AC48" s="45">
        <v>162.19999999999999</v>
      </c>
      <c r="AD48" s="45">
        <v>167.3</v>
      </c>
      <c r="AE48" s="45">
        <v>171.8</v>
      </c>
      <c r="AF48" s="45">
        <v>178</v>
      </c>
      <c r="AG48" s="45">
        <v>184</v>
      </c>
      <c r="AH48" s="45">
        <v>190.00593471810086</v>
      </c>
      <c r="AI48" s="45">
        <v>194.37388724035605</v>
      </c>
      <c r="AJ48" s="45">
        <v>198.46884272997031</v>
      </c>
      <c r="AK48" s="45">
        <v>201.74480712166169</v>
      </c>
      <c r="AL48" s="45">
        <v>205.56676557863494</v>
      </c>
      <c r="AM48" s="45">
        <v>209.66172106824916</v>
      </c>
      <c r="AN48" s="45">
        <v>212.11869436201772</v>
      </c>
      <c r="AO48" s="45">
        <v>213.48367952522247</v>
      </c>
      <c r="AP48" s="45">
        <v>214.57566765578625</v>
      </c>
      <c r="AQ48" s="45">
        <v>218.12462908011864</v>
      </c>
      <c r="AR48" s="45">
        <v>221.67359050445097</v>
      </c>
      <c r="AS48" s="45">
        <v>226.04154302670614</v>
      </c>
      <c r="AT48" s="45">
        <v>230.68249258160228</v>
      </c>
      <c r="AU48" s="45">
        <v>235.59643916913939</v>
      </c>
      <c r="AV48" s="45">
        <v>239.96439169139461</v>
      </c>
      <c r="AW48" s="45">
        <v>243.86824925816018</v>
      </c>
      <c r="AX48" s="45">
        <v>247.49910979228483</v>
      </c>
      <c r="AY48" s="45">
        <v>254.46053412462902</v>
      </c>
      <c r="AZ48" s="45">
        <v>254.67893175074181</v>
      </c>
      <c r="BA48" s="45">
        <v>258.55548961424324</v>
      </c>
      <c r="BB48" s="45">
        <v>264.01543026706224</v>
      </c>
      <c r="BC48" s="45">
        <v>269.17507418397622</v>
      </c>
      <c r="BD48" s="45">
        <v>271.52284866468841</v>
      </c>
      <c r="BE48" s="45">
        <v>272.88783382789313</v>
      </c>
      <c r="BF48" s="45">
        <v>272.9970326409495</v>
      </c>
      <c r="BG48" s="45">
        <v>273.48842729970323</v>
      </c>
      <c r="BH48" s="45">
        <v>276.3275964391691</v>
      </c>
      <c r="BI48" s="45">
        <v>281.43264094955487</v>
      </c>
      <c r="BJ48" s="45">
        <v>284.54480712166168</v>
      </c>
      <c r="BK48" s="45">
        <v>285.9097922848664</v>
      </c>
      <c r="BL48" s="45">
        <v>290.60534124629072</v>
      </c>
      <c r="BM48" s="45">
        <v>305.78397626112752</v>
      </c>
      <c r="BN48" s="34">
        <v>320.68961424332332</v>
      </c>
    </row>
    <row r="49" spans="1:66" x14ac:dyDescent="0.35">
      <c r="A49" s="34" t="s">
        <v>469</v>
      </c>
      <c r="B49" s="45">
        <f t="shared" ref="B49:BK49" si="19">B47/B48*$BM48</f>
        <v>13.827575019190448</v>
      </c>
      <c r="C49" s="45">
        <f t="shared" si="19"/>
        <v>14.992542716683641</v>
      </c>
      <c r="D49" s="45">
        <f t="shared" si="19"/>
        <v>17.265203569400846</v>
      </c>
      <c r="E49" s="45">
        <f t="shared" si="19"/>
        <v>18.958606528189907</v>
      </c>
      <c r="F49" s="45">
        <f t="shared" si="19"/>
        <v>19.15173325003904</v>
      </c>
      <c r="G49" s="45">
        <f t="shared" si="19"/>
        <v>19.340349581356666</v>
      </c>
      <c r="H49" s="45">
        <f t="shared" si="19"/>
        <v>21.252935989826192</v>
      </c>
      <c r="I49" s="45">
        <f t="shared" si="19"/>
        <v>24.813769191461887</v>
      </c>
      <c r="J49" s="45">
        <f t="shared" si="19"/>
        <v>25.487993786001041</v>
      </c>
      <c r="K49" s="45">
        <f t="shared" si="19"/>
        <v>29.9668296735905</v>
      </c>
      <c r="L49" s="45">
        <f t="shared" si="19"/>
        <v>29.332611056160015</v>
      </c>
      <c r="M49" s="45">
        <f t="shared" si="19"/>
        <v>26.567864068115053</v>
      </c>
      <c r="N49" s="45">
        <f t="shared" si="19"/>
        <v>22.263985700155427</v>
      </c>
      <c r="O49" s="45">
        <f t="shared" si="19"/>
        <v>24.311882955649288</v>
      </c>
      <c r="P49" s="45">
        <f t="shared" si="19"/>
        <v>28.345790770147619</v>
      </c>
      <c r="Q49" s="45">
        <f t="shared" si="19"/>
        <v>27.947756065630998</v>
      </c>
      <c r="R49" s="45">
        <f t="shared" si="19"/>
        <v>33.782088298453843</v>
      </c>
      <c r="S49" s="45">
        <f t="shared" si="19"/>
        <v>43.602869538524487</v>
      </c>
      <c r="T49" s="45">
        <f t="shared" si="19"/>
        <v>36.660520610730508</v>
      </c>
      <c r="U49" s="45">
        <f t="shared" si="19"/>
        <v>35.11707802847917</v>
      </c>
      <c r="V49" s="45">
        <f t="shared" si="19"/>
        <v>38.339271302842384</v>
      </c>
      <c r="W49" s="45">
        <f t="shared" si="19"/>
        <v>36.874489697329373</v>
      </c>
      <c r="X49" s="45">
        <f t="shared" si="19"/>
        <v>40.102462918478729</v>
      </c>
      <c r="Y49" s="45">
        <f t="shared" si="19"/>
        <v>39.737447640621916</v>
      </c>
      <c r="Z49" s="45">
        <f t="shared" si="19"/>
        <v>40.066500429092919</v>
      </c>
      <c r="AA49" s="45">
        <f t="shared" si="19"/>
        <v>47.23983531455395</v>
      </c>
      <c r="AB49" s="45">
        <f t="shared" si="19"/>
        <v>45.201838921233509</v>
      </c>
      <c r="AC49" s="45">
        <f t="shared" si="19"/>
        <v>48.582324711771008</v>
      </c>
      <c r="AD49" s="45">
        <f t="shared" si="19"/>
        <v>49.852109698280046</v>
      </c>
      <c r="AE49" s="45">
        <f t="shared" si="19"/>
        <v>47.006721845496962</v>
      </c>
      <c r="AF49" s="45">
        <f t="shared" si="19"/>
        <v>44.522490521121583</v>
      </c>
      <c r="AG49" s="45">
        <f t="shared" si="19"/>
        <v>48.696098219584549</v>
      </c>
      <c r="AH49" s="45">
        <f t="shared" si="19"/>
        <v>43.250987787356316</v>
      </c>
      <c r="AI49" s="45">
        <f t="shared" si="19"/>
        <v>45.219317977528085</v>
      </c>
      <c r="AJ49" s="45">
        <f t="shared" si="19"/>
        <v>54.086809491059142</v>
      </c>
      <c r="AK49" s="45">
        <f t="shared" si="19"/>
        <v>47.448891069012177</v>
      </c>
      <c r="AL49" s="45">
        <f t="shared" si="19"/>
        <v>51.081320053120855</v>
      </c>
      <c r="AM49" s="45">
        <f t="shared" si="19"/>
        <v>42.384408984375007</v>
      </c>
      <c r="AN49" s="45">
        <f t="shared" si="19"/>
        <v>48.211871814671831</v>
      </c>
      <c r="AO49" s="45">
        <f t="shared" si="19"/>
        <v>41.963644117647064</v>
      </c>
      <c r="AP49" s="45">
        <f t="shared" si="19"/>
        <v>47.109752926208657</v>
      </c>
      <c r="AQ49" s="45">
        <f t="shared" si="19"/>
        <v>40.524068460575727</v>
      </c>
      <c r="AR49" s="45">
        <f t="shared" si="19"/>
        <v>43.741836206896551</v>
      </c>
      <c r="AS49" s="45">
        <f t="shared" si="19"/>
        <v>47.090194444444457</v>
      </c>
      <c r="AT49" s="45">
        <f t="shared" si="19"/>
        <v>46.121608757396459</v>
      </c>
      <c r="AU49" s="45">
        <f t="shared" si="19"/>
        <v>46.470521900347627</v>
      </c>
      <c r="AV49" s="45">
        <f t="shared" si="19"/>
        <v>47.790933333333328</v>
      </c>
      <c r="AW49" s="45">
        <f t="shared" si="19"/>
        <v>49.46596328221203</v>
      </c>
      <c r="AX49" s="45">
        <f t="shared" si="19"/>
        <v>51.621462828149127</v>
      </c>
      <c r="AY49" s="45">
        <f t="shared" si="19"/>
        <v>58.297834245252659</v>
      </c>
      <c r="AZ49" s="45">
        <f t="shared" si="19"/>
        <v>64.829884767927965</v>
      </c>
      <c r="BA49" s="45">
        <f t="shared" si="19"/>
        <v>64.699937387815439</v>
      </c>
      <c r="BB49" s="45">
        <f t="shared" si="19"/>
        <v>63.143017061317344</v>
      </c>
      <c r="BC49" s="45">
        <f t="shared" si="19"/>
        <v>65.133928600405667</v>
      </c>
      <c r="BD49" s="45">
        <f t="shared" si="19"/>
        <v>63.297024431932407</v>
      </c>
      <c r="BE49" s="45">
        <f t="shared" si="19"/>
        <v>74.281141456582617</v>
      </c>
      <c r="BF49" s="45">
        <f t="shared" si="19"/>
        <v>86.881676599999992</v>
      </c>
      <c r="BG49" s="45">
        <f t="shared" si="19"/>
        <v>87.187340686763832</v>
      </c>
      <c r="BH49" s="45">
        <f t="shared" si="19"/>
        <v>100.85547717842323</v>
      </c>
      <c r="BI49" s="45">
        <f t="shared" si="19"/>
        <v>91.247568241342506</v>
      </c>
      <c r="BJ49" s="45">
        <f t="shared" si="19"/>
        <v>95.065035210591944</v>
      </c>
      <c r="BK49" s="45">
        <f t="shared" si="19"/>
        <v>110.53728186765969</v>
      </c>
      <c r="BL49" s="45">
        <f>BL47/BL48*$BM48</f>
        <v>121.45587853452325</v>
      </c>
      <c r="BM49" s="46">
        <f>BM47</f>
        <v>120.895</v>
      </c>
    </row>
    <row r="51" spans="1:66" x14ac:dyDescent="0.35">
      <c r="A51" s="34" t="s">
        <v>466</v>
      </c>
      <c r="B51" s="46">
        <f>B26</f>
        <v>7.6375999999999999</v>
      </c>
      <c r="C51" s="46">
        <f t="shared" ref="C51:BM51" si="20">C26</f>
        <v>8.1752000000000002</v>
      </c>
      <c r="D51" s="46">
        <f t="shared" si="20"/>
        <v>9.1789000000000005</v>
      </c>
      <c r="E51" s="46">
        <f t="shared" si="20"/>
        <v>10.573399999999999</v>
      </c>
      <c r="F51" s="46">
        <f t="shared" si="20"/>
        <v>12.204199999999998</v>
      </c>
      <c r="G51" s="46">
        <f t="shared" si="20"/>
        <v>13.7753</v>
      </c>
      <c r="H51" s="46">
        <f t="shared" si="20"/>
        <v>15.0091</v>
      </c>
      <c r="I51" s="46">
        <f t="shared" si="20"/>
        <v>16.1447</v>
      </c>
      <c r="J51" s="46">
        <f t="shared" si="20"/>
        <v>17.664299999999997</v>
      </c>
      <c r="K51" s="46">
        <f t="shared" si="20"/>
        <v>20.114699999999999</v>
      </c>
      <c r="L51" s="46">
        <f t="shared" si="20"/>
        <v>22.3126</v>
      </c>
      <c r="M51" s="46">
        <f t="shared" si="20"/>
        <v>24.927199999999999</v>
      </c>
      <c r="N51" s="46">
        <f t="shared" si="20"/>
        <v>28.108599999999999</v>
      </c>
      <c r="O51" s="46">
        <f t="shared" si="20"/>
        <v>31.3443</v>
      </c>
      <c r="P51" s="46">
        <f t="shared" si="20"/>
        <v>34.967100000000002</v>
      </c>
      <c r="Q51" s="46">
        <f t="shared" si="20"/>
        <v>41.337200000000003</v>
      </c>
      <c r="R51" s="46">
        <f t="shared" si="20"/>
        <v>50.643499999999996</v>
      </c>
      <c r="S51" s="46">
        <f t="shared" si="20"/>
        <v>58.675099999999993</v>
      </c>
      <c r="T51" s="46">
        <f t="shared" si="20"/>
        <v>64.625500000000002</v>
      </c>
      <c r="U51" s="46">
        <f t="shared" si="20"/>
        <v>74.278999999999996</v>
      </c>
      <c r="V51" s="46">
        <f t="shared" si="20"/>
        <v>84.329999999999984</v>
      </c>
      <c r="W51" s="46">
        <f t="shared" si="20"/>
        <v>98.623999999999995</v>
      </c>
      <c r="X51" s="46">
        <f t="shared" si="20"/>
        <v>113.27799999999999</v>
      </c>
      <c r="Y51" s="46">
        <f t="shared" si="20"/>
        <v>133.15500000000003</v>
      </c>
      <c r="Z51" s="46">
        <f t="shared" si="20"/>
        <v>146.90699999999998</v>
      </c>
      <c r="AA51" s="46">
        <f t="shared" si="20"/>
        <v>159.19199999999998</v>
      </c>
      <c r="AB51" s="46">
        <f t="shared" si="20"/>
        <v>170.87700000000001</v>
      </c>
      <c r="AC51" s="46">
        <f t="shared" si="20"/>
        <v>180.54300000000001</v>
      </c>
      <c r="AD51" s="46">
        <f t="shared" si="20"/>
        <v>187.304</v>
      </c>
      <c r="AE51" s="46">
        <f t="shared" si="20"/>
        <v>200.67700000000002</v>
      </c>
      <c r="AF51" s="46">
        <f t="shared" si="20"/>
        <v>211.00400000000002</v>
      </c>
      <c r="AG51" s="46">
        <f t="shared" si="20"/>
        <v>223.63199999999998</v>
      </c>
      <c r="AH51" s="46">
        <f t="shared" si="20"/>
        <v>237.16599999999997</v>
      </c>
      <c r="AI51" s="46">
        <f t="shared" si="20"/>
        <v>251.251</v>
      </c>
      <c r="AJ51" s="46">
        <f t="shared" si="20"/>
        <v>260.54000000000002</v>
      </c>
      <c r="AK51" s="46">
        <f t="shared" si="20"/>
        <v>265.839</v>
      </c>
      <c r="AL51" s="46">
        <f t="shared" si="20"/>
        <v>272.99700000000001</v>
      </c>
      <c r="AM51" s="46">
        <f t="shared" si="20"/>
        <v>284.315</v>
      </c>
      <c r="AN51" s="46">
        <f t="shared" si="20"/>
        <v>287.416</v>
      </c>
      <c r="AO51" s="46">
        <f t="shared" si="20"/>
        <v>291.447</v>
      </c>
      <c r="AP51" s="46">
        <f t="shared" si="20"/>
        <v>300.92200000000003</v>
      </c>
      <c r="AQ51" s="46">
        <f t="shared" si="20"/>
        <v>316.25900000000001</v>
      </c>
      <c r="AR51" s="46">
        <f t="shared" si="20"/>
        <v>325.60700000000003</v>
      </c>
      <c r="AS51" s="46">
        <f t="shared" si="20"/>
        <v>342.17700000000002</v>
      </c>
      <c r="AT51" s="46">
        <f t="shared" si="20"/>
        <v>353.36799999999999</v>
      </c>
      <c r="AU51" s="46">
        <f t="shared" si="20"/>
        <v>367.84099999999995</v>
      </c>
      <c r="AV51" s="46">
        <f t="shared" si="20"/>
        <v>381.47599999999994</v>
      </c>
      <c r="AW51" s="46">
        <f t="shared" si="20"/>
        <v>392.16399999999993</v>
      </c>
      <c r="AX51" s="46">
        <f t="shared" si="20"/>
        <v>407.03300000000002</v>
      </c>
      <c r="AY51" s="46">
        <f t="shared" si="20"/>
        <v>417.92800000000005</v>
      </c>
      <c r="AZ51" s="46">
        <f t="shared" si="20"/>
        <v>433.28000000000003</v>
      </c>
      <c r="BA51" s="46">
        <f t="shared" si="20"/>
        <v>440.334</v>
      </c>
      <c r="BB51" s="46">
        <f t="shared" si="20"/>
        <v>444.59500000000003</v>
      </c>
      <c r="BC51" s="46">
        <f t="shared" si="20"/>
        <v>457.42500000000007</v>
      </c>
      <c r="BD51" s="46">
        <f t="shared" si="20"/>
        <v>462.88299999999998</v>
      </c>
      <c r="BE51" s="46">
        <f t="shared" si="20"/>
        <v>462.5080000000001</v>
      </c>
      <c r="BF51" s="46">
        <f t="shared" si="20"/>
        <v>461.73699999999997</v>
      </c>
      <c r="BG51" s="46">
        <f t="shared" si="20"/>
        <v>464.78699999999998</v>
      </c>
      <c r="BH51" s="46">
        <f t="shared" si="20"/>
        <v>476.29000000000008</v>
      </c>
      <c r="BI51" s="46">
        <f t="shared" si="20"/>
        <v>485.46300000000002</v>
      </c>
      <c r="BJ51" s="46">
        <f t="shared" si="20"/>
        <v>501.47600000000006</v>
      </c>
      <c r="BK51" s="46">
        <f t="shared" si="20"/>
        <v>507.3897</v>
      </c>
      <c r="BL51" s="46">
        <f t="shared" si="20"/>
        <v>529.28750000000002</v>
      </c>
      <c r="BM51" s="46">
        <f t="shared" si="20"/>
        <v>561.18230000000005</v>
      </c>
    </row>
    <row r="52" spans="1:66" x14ac:dyDescent="0.35">
      <c r="A52" s="34" t="s">
        <v>470</v>
      </c>
      <c r="B52" s="45">
        <f t="shared" ref="B52:BK52" si="21">B51/B48*$BM48</f>
        <v>90.17203463675628</v>
      </c>
      <c r="C52" s="45">
        <f t="shared" si="21"/>
        <v>93.277804579476481</v>
      </c>
      <c r="D52" s="45">
        <f t="shared" si="21"/>
        <v>101.32709529614669</v>
      </c>
      <c r="E52" s="45">
        <f t="shared" si="21"/>
        <v>111.48883774480709</v>
      </c>
      <c r="F52" s="45">
        <f t="shared" si="21"/>
        <v>122.75818431204118</v>
      </c>
      <c r="G52" s="45">
        <f t="shared" si="21"/>
        <v>134.14859898693982</v>
      </c>
      <c r="H52" s="45">
        <f t="shared" si="21"/>
        <v>142.53236888512077</v>
      </c>
      <c r="I52" s="45">
        <f t="shared" si="21"/>
        <v>149.14775110401891</v>
      </c>
      <c r="J52" s="45">
        <f t="shared" si="21"/>
        <v>158.86646740792455</v>
      </c>
      <c r="K52" s="45">
        <f t="shared" si="21"/>
        <v>173.26064640280848</v>
      </c>
      <c r="L52" s="45">
        <f t="shared" si="21"/>
        <v>180.49829493978928</v>
      </c>
      <c r="M52" s="45">
        <f t="shared" si="21"/>
        <v>191.5160385190045</v>
      </c>
      <c r="N52" s="45">
        <f t="shared" si="21"/>
        <v>204.64665416984593</v>
      </c>
      <c r="O52" s="45">
        <f t="shared" si="21"/>
        <v>214.90100195340042</v>
      </c>
      <c r="P52" s="45">
        <f t="shared" si="21"/>
        <v>223.68993465105595</v>
      </c>
      <c r="Q52" s="45">
        <f t="shared" si="21"/>
        <v>232.35759896142429</v>
      </c>
      <c r="R52" s="45">
        <f t="shared" si="21"/>
        <v>254.70346713454623</v>
      </c>
      <c r="S52" s="45">
        <f t="shared" si="21"/>
        <v>268.99408374091877</v>
      </c>
      <c r="T52" s="45">
        <f t="shared" si="21"/>
        <v>271.0760268568381</v>
      </c>
      <c r="U52" s="45">
        <f t="shared" si="21"/>
        <v>285.70223865031812</v>
      </c>
      <c r="V52" s="45">
        <f t="shared" si="21"/>
        <v>292.69878227129266</v>
      </c>
      <c r="W52" s="45">
        <f t="shared" si="21"/>
        <v>301.57638874777439</v>
      </c>
      <c r="X52" s="45">
        <f t="shared" si="21"/>
        <v>305.45500231841271</v>
      </c>
      <c r="Y52" s="45">
        <f t="shared" si="21"/>
        <v>321.10934825749564</v>
      </c>
      <c r="Z52" s="45">
        <f t="shared" si="21"/>
        <v>323.17846475247086</v>
      </c>
      <c r="AA52" s="45">
        <f t="shared" si="21"/>
        <v>326.04395679143607</v>
      </c>
      <c r="AB52" s="45">
        <f t="shared" si="21"/>
        <v>330.70537032640948</v>
      </c>
      <c r="AC52" s="45">
        <f t="shared" si="21"/>
        <v>340.364712861361</v>
      </c>
      <c r="AD52" s="45">
        <f t="shared" si="21"/>
        <v>342.34645480940958</v>
      </c>
      <c r="AE52" s="45">
        <f t="shared" si="21"/>
        <v>357.18167057132882</v>
      </c>
      <c r="AF52" s="45">
        <f t="shared" si="21"/>
        <v>362.48113554496041</v>
      </c>
      <c r="AG52" s="45">
        <f t="shared" si="21"/>
        <v>371.64718575667644</v>
      </c>
      <c r="AH52" s="45">
        <f t="shared" si="21"/>
        <v>381.68051235632174</v>
      </c>
      <c r="AI52" s="45">
        <f t="shared" si="21"/>
        <v>395.26158019662921</v>
      </c>
      <c r="AJ52" s="45">
        <f t="shared" si="21"/>
        <v>401.41795598349381</v>
      </c>
      <c r="AK52" s="45">
        <f t="shared" si="21"/>
        <v>402.9313449255751</v>
      </c>
      <c r="AL52" s="45">
        <f t="shared" si="21"/>
        <v>406.08756932270927</v>
      </c>
      <c r="AM52" s="45">
        <f t="shared" si="21"/>
        <v>414.66306184895842</v>
      </c>
      <c r="AN52" s="45">
        <f t="shared" si="21"/>
        <v>414.33032380952386</v>
      </c>
      <c r="AO52" s="45">
        <f t="shared" si="21"/>
        <v>417.45496764705894</v>
      </c>
      <c r="AP52" s="45">
        <f t="shared" si="21"/>
        <v>428.83299262086524</v>
      </c>
      <c r="AQ52" s="45">
        <f t="shared" si="21"/>
        <v>443.35632778473092</v>
      </c>
      <c r="AR52" s="45">
        <f t="shared" si="21"/>
        <v>449.15320283251242</v>
      </c>
      <c r="AS52" s="45">
        <f t="shared" si="21"/>
        <v>462.88944166666681</v>
      </c>
      <c r="AT52" s="45">
        <f t="shared" si="21"/>
        <v>468.41123881656813</v>
      </c>
      <c r="AU52" s="45">
        <f t="shared" si="21"/>
        <v>477.42607659327922</v>
      </c>
      <c r="AV52" s="45">
        <f t="shared" si="21"/>
        <v>486.11065711035258</v>
      </c>
      <c r="AW52" s="45">
        <f t="shared" si="21"/>
        <v>491.73054561737371</v>
      </c>
      <c r="AX52" s="45">
        <f t="shared" si="21"/>
        <v>502.88734094418709</v>
      </c>
      <c r="AY52" s="45">
        <f t="shared" si="21"/>
        <v>502.22202853771063</v>
      </c>
      <c r="AZ52" s="45">
        <f t="shared" si="21"/>
        <v>520.22395540786795</v>
      </c>
      <c r="BA52" s="45">
        <f t="shared" si="21"/>
        <v>520.76667025657275</v>
      </c>
      <c r="BB52" s="45">
        <f t="shared" si="21"/>
        <v>514.93212646055224</v>
      </c>
      <c r="BC52" s="45">
        <f t="shared" si="21"/>
        <v>519.63665567951318</v>
      </c>
      <c r="BD52" s="45">
        <f t="shared" si="21"/>
        <v>521.29021546350282</v>
      </c>
      <c r="BE52" s="45">
        <f t="shared" si="21"/>
        <v>518.26251580632254</v>
      </c>
      <c r="BF52" s="45">
        <f t="shared" si="21"/>
        <v>517.19161369999995</v>
      </c>
      <c r="BG52" s="45">
        <f t="shared" si="21"/>
        <v>519.67250818526645</v>
      </c>
      <c r="BH52" s="45">
        <f t="shared" si="21"/>
        <v>527.06226931436481</v>
      </c>
      <c r="BI52" s="45">
        <f t="shared" si="21"/>
        <v>527.46833475603842</v>
      </c>
      <c r="BJ52" s="45">
        <f t="shared" si="21"/>
        <v>538.90748114746236</v>
      </c>
      <c r="BK52" s="45">
        <f t="shared" si="21"/>
        <v>542.65941274706381</v>
      </c>
      <c r="BL52" s="45">
        <f>BL51/BL48*$BM48</f>
        <v>556.93276538280895</v>
      </c>
      <c r="BM52" s="46">
        <f>BM51</f>
        <v>561.18230000000005</v>
      </c>
    </row>
    <row r="54" spans="1:66" x14ac:dyDescent="0.35">
      <c r="A54" s="34" t="s">
        <v>471</v>
      </c>
      <c r="B54" s="45">
        <v>46172.66</v>
      </c>
      <c r="C54" s="45">
        <v>46648.04</v>
      </c>
      <c r="D54" s="45">
        <v>47153.4</v>
      </c>
      <c r="E54" s="45">
        <v>48010.67</v>
      </c>
      <c r="F54" s="45">
        <v>48852.08</v>
      </c>
      <c r="G54" s="45">
        <v>49369.68</v>
      </c>
      <c r="H54" s="45">
        <v>49840.959999999999</v>
      </c>
      <c r="I54" s="45">
        <v>50270.91</v>
      </c>
      <c r="J54" s="45">
        <v>50673.34</v>
      </c>
      <c r="K54" s="45">
        <v>51051.9</v>
      </c>
      <c r="L54" s="45">
        <v>51466.37</v>
      </c>
      <c r="M54" s="45">
        <v>51933.11</v>
      </c>
      <c r="N54" s="45">
        <v>52424.61</v>
      </c>
      <c r="O54" s="45">
        <v>52887.199999999997</v>
      </c>
      <c r="P54" s="45">
        <v>53317.51</v>
      </c>
      <c r="Q54" s="45">
        <v>53669.68</v>
      </c>
      <c r="R54" s="45">
        <v>53915.72</v>
      </c>
      <c r="S54" s="45">
        <v>54132.46</v>
      </c>
      <c r="T54" s="45">
        <v>54376.27</v>
      </c>
      <c r="U54" s="45">
        <v>54614.94</v>
      </c>
      <c r="V54" s="45">
        <v>54852.91</v>
      </c>
      <c r="W54" s="45">
        <v>55134.74</v>
      </c>
      <c r="X54" s="45">
        <v>55446.04</v>
      </c>
      <c r="Y54" s="45">
        <v>55771.43</v>
      </c>
      <c r="Z54" s="45">
        <v>56068.79</v>
      </c>
      <c r="AA54" s="45">
        <v>56339.01</v>
      </c>
      <c r="AB54" s="45">
        <v>56616.66</v>
      </c>
      <c r="AC54" s="45">
        <v>56901.43</v>
      </c>
      <c r="AD54" s="45">
        <v>57205.04</v>
      </c>
      <c r="AE54" s="45">
        <v>57529.78</v>
      </c>
      <c r="AF54" s="45">
        <v>57866.65</v>
      </c>
      <c r="AG54" s="45">
        <v>58175.85</v>
      </c>
      <c r="AH54" s="45">
        <v>58459.02</v>
      </c>
      <c r="AI54" s="45">
        <v>58739.46</v>
      </c>
      <c r="AJ54" s="45">
        <v>58985.63</v>
      </c>
      <c r="AK54" s="45">
        <v>59199.29</v>
      </c>
      <c r="AL54" s="45">
        <v>59407.28</v>
      </c>
      <c r="AM54" s="45">
        <v>59611.839999999997</v>
      </c>
      <c r="AN54" s="45">
        <v>59817</v>
      </c>
      <c r="AO54" s="45">
        <v>60032.06</v>
      </c>
      <c r="AP54" s="45">
        <v>60336.26</v>
      </c>
      <c r="AQ54" s="45">
        <v>60745.78</v>
      </c>
      <c r="AR54" s="45">
        <v>61184.37</v>
      </c>
      <c r="AS54" s="45">
        <v>61623.73</v>
      </c>
      <c r="AT54" s="45">
        <v>62052.54</v>
      </c>
      <c r="AU54" s="45">
        <v>62501.26</v>
      </c>
      <c r="AV54" s="45">
        <v>62963.88</v>
      </c>
      <c r="AW54" s="45">
        <v>63393.49</v>
      </c>
      <c r="AX54" s="45">
        <v>63775.33</v>
      </c>
      <c r="AY54" s="45">
        <v>64121.21</v>
      </c>
      <c r="AZ54" s="45">
        <v>64440.7</v>
      </c>
      <c r="BA54" s="45">
        <v>64748.22</v>
      </c>
      <c r="BB54" s="45">
        <v>65054.62</v>
      </c>
      <c r="BC54" s="45">
        <v>65361.5</v>
      </c>
      <c r="BD54" s="45">
        <v>65684.28</v>
      </c>
      <c r="BE54" s="45">
        <v>66020.58</v>
      </c>
      <c r="BF54" s="45">
        <v>66313.88</v>
      </c>
      <c r="BG54" s="45">
        <v>66563.38</v>
      </c>
      <c r="BH54" s="45">
        <v>66830.34</v>
      </c>
      <c r="BI54" s="45">
        <v>67134.52</v>
      </c>
      <c r="BJ54" s="45">
        <v>67396.259999999995</v>
      </c>
      <c r="BK54" s="45">
        <v>67627.28</v>
      </c>
      <c r="BL54" s="45">
        <v>67871.27</v>
      </c>
      <c r="BM54" s="45">
        <v>68077.539999999994</v>
      </c>
      <c r="BN54" s="34">
        <v>68287.490000000005</v>
      </c>
    </row>
    <row r="56" spans="1:66" x14ac:dyDescent="0.35">
      <c r="A56" s="34" t="s">
        <v>472</v>
      </c>
      <c r="B56" s="45">
        <f>B52*1000/(B54/1000)</f>
        <v>1952.9313372189577</v>
      </c>
      <c r="C56" s="45">
        <f t="shared" ref="C56:BM56" si="22">C52*1000/(C54/1000)</f>
        <v>1999.6082274727185</v>
      </c>
      <c r="D56" s="45">
        <f t="shared" si="22"/>
        <v>2148.88205932439</v>
      </c>
      <c r="E56" s="45">
        <f t="shared" si="22"/>
        <v>2322.1679211060186</v>
      </c>
      <c r="F56" s="45">
        <f t="shared" si="22"/>
        <v>2512.8548121603253</v>
      </c>
      <c r="G56" s="45">
        <f t="shared" si="22"/>
        <v>2717.2264229166526</v>
      </c>
      <c r="H56" s="45">
        <f t="shared" si="22"/>
        <v>2859.7436503053068</v>
      </c>
      <c r="I56" s="45">
        <f t="shared" si="22"/>
        <v>2966.8798735495125</v>
      </c>
      <c r="J56" s="45">
        <f t="shared" si="22"/>
        <v>3135.1094561346176</v>
      </c>
      <c r="K56" s="45">
        <f t="shared" si="22"/>
        <v>3393.8138718208033</v>
      </c>
      <c r="L56" s="45">
        <f t="shared" si="22"/>
        <v>3507.1114387859348</v>
      </c>
      <c r="M56" s="45">
        <f t="shared" si="22"/>
        <v>3687.7444566482636</v>
      </c>
      <c r="N56" s="45">
        <f t="shared" si="22"/>
        <v>3903.6371309170618</v>
      </c>
      <c r="O56" s="45">
        <f t="shared" si="22"/>
        <v>4063.3839937338416</v>
      </c>
      <c r="P56" s="45">
        <f t="shared" si="22"/>
        <v>4195.431006644083</v>
      </c>
      <c r="Q56" s="45">
        <f t="shared" si="22"/>
        <v>4329.4016092777947</v>
      </c>
      <c r="R56" s="45">
        <f t="shared" si="22"/>
        <v>4724.1039743983056</v>
      </c>
      <c r="S56" s="45">
        <f t="shared" si="22"/>
        <v>4969.1827000088078</v>
      </c>
      <c r="T56" s="45">
        <f t="shared" si="22"/>
        <v>4985.1898053477753</v>
      </c>
      <c r="U56" s="45">
        <f t="shared" si="22"/>
        <v>5231.2103364082814</v>
      </c>
      <c r="V56" s="45">
        <f t="shared" si="22"/>
        <v>5336.066623836231</v>
      </c>
      <c r="W56" s="45">
        <f t="shared" si="22"/>
        <v>5469.8070354149568</v>
      </c>
      <c r="X56" s="45">
        <f t="shared" si="22"/>
        <v>5509.0499216610006</v>
      </c>
      <c r="Y56" s="45">
        <f t="shared" si="22"/>
        <v>5757.5957485310237</v>
      </c>
      <c r="Z56" s="45">
        <f t="shared" si="22"/>
        <v>5763.9636017197954</v>
      </c>
      <c r="AA56" s="45">
        <f t="shared" si="22"/>
        <v>5787.1793769793976</v>
      </c>
      <c r="AB56" s="45">
        <f t="shared" si="22"/>
        <v>5841.1317503789423</v>
      </c>
      <c r="AC56" s="45">
        <f t="shared" si="22"/>
        <v>5981.6548171348413</v>
      </c>
      <c r="AD56" s="45">
        <f t="shared" si="22"/>
        <v>5984.5505712330514</v>
      </c>
      <c r="AE56" s="45">
        <f t="shared" si="22"/>
        <v>6208.6396049372834</v>
      </c>
      <c r="AF56" s="45">
        <f t="shared" si="22"/>
        <v>6264.076727181553</v>
      </c>
      <c r="AG56" s="45">
        <f t="shared" si="22"/>
        <v>6388.3413092662413</v>
      </c>
      <c r="AH56" s="45">
        <f t="shared" si="22"/>
        <v>6529.0268696998646</v>
      </c>
      <c r="AI56" s="45">
        <f t="shared" si="22"/>
        <v>6729.0639068971559</v>
      </c>
      <c r="AJ56" s="45">
        <f t="shared" si="22"/>
        <v>6805.3516760521816</v>
      </c>
      <c r="AK56" s="45">
        <f t="shared" si="22"/>
        <v>6806.3543486007193</v>
      </c>
      <c r="AL56" s="45">
        <f t="shared" si="22"/>
        <v>6835.653295735965</v>
      </c>
      <c r="AM56" s="45">
        <f t="shared" si="22"/>
        <v>6956.0520502128184</v>
      </c>
      <c r="AN56" s="45">
        <f t="shared" si="22"/>
        <v>6926.6316232763902</v>
      </c>
      <c r="AO56" s="45">
        <f t="shared" si="22"/>
        <v>6953.8671111246058</v>
      </c>
      <c r="AP56" s="45">
        <f t="shared" si="22"/>
        <v>7107.3843924178464</v>
      </c>
      <c r="AQ56" s="45">
        <f t="shared" si="22"/>
        <v>7298.553542068782</v>
      </c>
      <c r="AR56" s="45">
        <f t="shared" si="22"/>
        <v>7340.9794500215075</v>
      </c>
      <c r="AS56" s="45">
        <f t="shared" si="22"/>
        <v>7511.5453359714966</v>
      </c>
      <c r="AT56" s="45">
        <f t="shared" si="22"/>
        <v>7548.6231315683144</v>
      </c>
      <c r="AU56" s="45">
        <f t="shared" si="22"/>
        <v>7638.6632300417496</v>
      </c>
      <c r="AV56" s="45">
        <f t="shared" si="22"/>
        <v>7720.4685783397181</v>
      </c>
      <c r="AW56" s="45">
        <f t="shared" si="22"/>
        <v>7756.7987756688217</v>
      </c>
      <c r="AX56" s="45">
        <f t="shared" si="22"/>
        <v>7885.2957866966281</v>
      </c>
      <c r="AY56" s="45">
        <f t="shared" si="22"/>
        <v>7832.385392254927</v>
      </c>
      <c r="AZ56" s="45">
        <f t="shared" si="22"/>
        <v>8072.9097512576373</v>
      </c>
      <c r="BA56" s="45">
        <f t="shared" si="22"/>
        <v>8042.9496016504045</v>
      </c>
      <c r="BB56" s="45">
        <f t="shared" si="22"/>
        <v>7915.3813589342653</v>
      </c>
      <c r="BC56" s="45">
        <f t="shared" si="22"/>
        <v>7950.1947733683146</v>
      </c>
      <c r="BD56" s="45">
        <f t="shared" si="22"/>
        <v>7936.3009758728085</v>
      </c>
      <c r="BE56" s="45">
        <f t="shared" si="22"/>
        <v>7850.0145834272071</v>
      </c>
      <c r="BF56" s="45">
        <f t="shared" si="22"/>
        <v>7799.1457248467414</v>
      </c>
      <c r="BG56" s="45">
        <f t="shared" si="22"/>
        <v>7807.1832918530636</v>
      </c>
      <c r="BH56" s="45">
        <f t="shared" si="22"/>
        <v>7886.5717174918582</v>
      </c>
      <c r="BI56" s="45">
        <f t="shared" si="22"/>
        <v>7856.8869600324588</v>
      </c>
      <c r="BJ56" s="45">
        <f t="shared" si="22"/>
        <v>7996.1036583849373</v>
      </c>
      <c r="BK56" s="45">
        <f t="shared" si="22"/>
        <v>8024.2679100366568</v>
      </c>
      <c r="BL56" s="45">
        <f t="shared" si="22"/>
        <v>8205.7218817742596</v>
      </c>
      <c r="BM56" s="45">
        <f t="shared" si="22"/>
        <v>8243.2811173846767</v>
      </c>
    </row>
    <row r="58" spans="1:66" ht="13.15" x14ac:dyDescent="0.4">
      <c r="A58" s="37" t="s">
        <v>473</v>
      </c>
    </row>
    <row r="59" spans="1:66" x14ac:dyDescent="0.35">
      <c r="A59" s="34" t="s">
        <v>466</v>
      </c>
      <c r="B59" s="45">
        <f t="shared" ref="B59:BL63" si="23">B26/B$48*$BM$48</f>
        <v>90.17203463675628</v>
      </c>
      <c r="C59" s="45">
        <f t="shared" si="23"/>
        <v>93.277804579476481</v>
      </c>
      <c r="D59" s="45">
        <f t="shared" si="23"/>
        <v>101.32709529614669</v>
      </c>
      <c r="E59" s="45">
        <f t="shared" si="23"/>
        <v>111.48883774480709</v>
      </c>
      <c r="F59" s="45">
        <f t="shared" si="23"/>
        <v>122.75818431204118</v>
      </c>
      <c r="G59" s="45">
        <f t="shared" si="23"/>
        <v>134.14859898693982</v>
      </c>
      <c r="H59" s="45">
        <f t="shared" si="23"/>
        <v>142.53236888512077</v>
      </c>
      <c r="I59" s="45">
        <f t="shared" si="23"/>
        <v>149.14775110401891</v>
      </c>
      <c r="J59" s="45">
        <f t="shared" si="23"/>
        <v>158.86646740792455</v>
      </c>
      <c r="K59" s="45">
        <f t="shared" si="23"/>
        <v>173.26064640280848</v>
      </c>
      <c r="L59" s="45">
        <f t="shared" si="23"/>
        <v>180.49829493978928</v>
      </c>
      <c r="M59" s="45">
        <f t="shared" si="23"/>
        <v>191.5160385190045</v>
      </c>
      <c r="N59" s="45">
        <f t="shared" si="23"/>
        <v>204.64665416984593</v>
      </c>
      <c r="O59" s="45">
        <f t="shared" si="23"/>
        <v>214.90100195340042</v>
      </c>
      <c r="P59" s="45">
        <f t="shared" si="23"/>
        <v>223.68993465105595</v>
      </c>
      <c r="Q59" s="45">
        <f t="shared" si="23"/>
        <v>232.35759896142429</v>
      </c>
      <c r="R59" s="45">
        <f t="shared" si="23"/>
        <v>254.70346713454623</v>
      </c>
      <c r="S59" s="45">
        <f t="shared" si="23"/>
        <v>268.99408374091877</v>
      </c>
      <c r="T59" s="45">
        <f t="shared" si="23"/>
        <v>271.0760268568381</v>
      </c>
      <c r="U59" s="45">
        <f t="shared" si="23"/>
        <v>285.70223865031812</v>
      </c>
      <c r="V59" s="45">
        <f t="shared" si="23"/>
        <v>292.69878227129266</v>
      </c>
      <c r="W59" s="45">
        <f t="shared" si="23"/>
        <v>301.57638874777439</v>
      </c>
      <c r="X59" s="45">
        <f t="shared" si="23"/>
        <v>305.45500231841271</v>
      </c>
      <c r="Y59" s="45">
        <f t="shared" si="23"/>
        <v>321.10934825749564</v>
      </c>
      <c r="Z59" s="45">
        <f t="shared" si="23"/>
        <v>323.17846475247086</v>
      </c>
      <c r="AA59" s="45">
        <f t="shared" si="23"/>
        <v>326.04395679143607</v>
      </c>
      <c r="AB59" s="45">
        <f t="shared" si="23"/>
        <v>330.70537032640948</v>
      </c>
      <c r="AC59" s="45">
        <f t="shared" si="23"/>
        <v>340.364712861361</v>
      </c>
      <c r="AD59" s="45">
        <f t="shared" si="23"/>
        <v>342.34645480940958</v>
      </c>
      <c r="AE59" s="45">
        <f t="shared" si="23"/>
        <v>357.18167057132882</v>
      </c>
      <c r="AF59" s="45">
        <f t="shared" si="23"/>
        <v>362.48113554496041</v>
      </c>
      <c r="AG59" s="45">
        <f t="shared" si="23"/>
        <v>371.64718575667644</v>
      </c>
      <c r="AH59" s="45">
        <f t="shared" si="23"/>
        <v>381.68051235632174</v>
      </c>
      <c r="AI59" s="45">
        <f t="shared" si="23"/>
        <v>395.26158019662921</v>
      </c>
      <c r="AJ59" s="45">
        <f t="shared" si="23"/>
        <v>401.41795598349381</v>
      </c>
      <c r="AK59" s="45">
        <f t="shared" si="23"/>
        <v>402.9313449255751</v>
      </c>
      <c r="AL59" s="45">
        <f t="shared" si="23"/>
        <v>406.08756932270927</v>
      </c>
      <c r="AM59" s="45">
        <f t="shared" si="23"/>
        <v>414.66306184895842</v>
      </c>
      <c r="AN59" s="45">
        <f t="shared" si="23"/>
        <v>414.33032380952386</v>
      </c>
      <c r="AO59" s="45">
        <f t="shared" si="23"/>
        <v>417.45496764705894</v>
      </c>
      <c r="AP59" s="45">
        <f t="shared" si="23"/>
        <v>428.83299262086524</v>
      </c>
      <c r="AQ59" s="45">
        <f t="shared" si="23"/>
        <v>443.35632778473092</v>
      </c>
      <c r="AR59" s="45">
        <f t="shared" si="23"/>
        <v>449.15320283251242</v>
      </c>
      <c r="AS59" s="45">
        <f t="shared" si="23"/>
        <v>462.88944166666681</v>
      </c>
      <c r="AT59" s="45">
        <f t="shared" si="23"/>
        <v>468.41123881656813</v>
      </c>
      <c r="AU59" s="45">
        <f t="shared" si="23"/>
        <v>477.42607659327922</v>
      </c>
      <c r="AV59" s="45">
        <f t="shared" si="23"/>
        <v>486.11065711035258</v>
      </c>
      <c r="AW59" s="45">
        <f t="shared" si="23"/>
        <v>491.73054561737371</v>
      </c>
      <c r="AX59" s="45">
        <f t="shared" si="23"/>
        <v>502.88734094418709</v>
      </c>
      <c r="AY59" s="45">
        <f t="shared" si="23"/>
        <v>502.22202853771063</v>
      </c>
      <c r="AZ59" s="45">
        <f t="shared" si="23"/>
        <v>520.22395540786795</v>
      </c>
      <c r="BA59" s="45">
        <f t="shared" si="23"/>
        <v>520.76667025657275</v>
      </c>
      <c r="BB59" s="45">
        <f t="shared" si="23"/>
        <v>514.93212646055224</v>
      </c>
      <c r="BC59" s="45">
        <f t="shared" si="23"/>
        <v>519.63665567951318</v>
      </c>
      <c r="BD59" s="45">
        <f t="shared" si="23"/>
        <v>521.29021546350282</v>
      </c>
      <c r="BE59" s="45">
        <f t="shared" si="23"/>
        <v>518.26251580632254</v>
      </c>
      <c r="BF59" s="45">
        <f t="shared" si="23"/>
        <v>517.19161369999995</v>
      </c>
      <c r="BG59" s="45">
        <f t="shared" si="23"/>
        <v>519.67250818526645</v>
      </c>
      <c r="BH59" s="45">
        <f t="shared" si="23"/>
        <v>527.06226931436481</v>
      </c>
      <c r="BI59" s="45">
        <f t="shared" si="23"/>
        <v>527.46833475603842</v>
      </c>
      <c r="BJ59" s="45">
        <f t="shared" si="23"/>
        <v>538.90748114746236</v>
      </c>
      <c r="BK59" s="45">
        <f t="shared" si="23"/>
        <v>542.65941274706381</v>
      </c>
      <c r="BL59" s="45">
        <f t="shared" si="23"/>
        <v>556.93276538280895</v>
      </c>
      <c r="BM59" s="46">
        <f>BM26</f>
        <v>561.18230000000005</v>
      </c>
    </row>
    <row r="60" spans="1:66" x14ac:dyDescent="0.35">
      <c r="A60" s="34" t="s">
        <v>394</v>
      </c>
      <c r="B60" s="45">
        <f t="shared" si="23"/>
        <v>56.918322376636915</v>
      </c>
      <c r="C60" s="45">
        <f t="shared" si="23"/>
        <v>60.586302759201011</v>
      </c>
      <c r="D60" s="45">
        <f t="shared" si="23"/>
        <v>66.157522373030218</v>
      </c>
      <c r="E60" s="45">
        <f t="shared" si="23"/>
        <v>75.32830091067224</v>
      </c>
      <c r="F60" s="45">
        <f t="shared" si="23"/>
        <v>85.287576799937511</v>
      </c>
      <c r="G60" s="45">
        <f t="shared" si="23"/>
        <v>93.916581753576878</v>
      </c>
      <c r="H60" s="45">
        <f t="shared" si="23"/>
        <v>101.28856803730392</v>
      </c>
      <c r="I60" s="45">
        <f t="shared" si="23"/>
        <v>108.09602133629767</v>
      </c>
      <c r="J60" s="45">
        <f t="shared" si="23"/>
        <v>115.86514606388546</v>
      </c>
      <c r="K60" s="45">
        <f t="shared" si="23"/>
        <v>125.22499850378232</v>
      </c>
      <c r="L60" s="45">
        <f t="shared" si="23"/>
        <v>134.42360670717346</v>
      </c>
      <c r="M60" s="45">
        <f t="shared" si="23"/>
        <v>141.45966258592662</v>
      </c>
      <c r="N60" s="45">
        <f t="shared" si="23"/>
        <v>149.84870950967922</v>
      </c>
      <c r="O60" s="45">
        <f t="shared" si="23"/>
        <v>159.58358366488798</v>
      </c>
      <c r="P60" s="45">
        <f t="shared" si="23"/>
        <v>174.61032703028192</v>
      </c>
      <c r="Q60" s="45">
        <f t="shared" si="23"/>
        <v>181.19386902164422</v>
      </c>
      <c r="R60" s="45">
        <f t="shared" si="23"/>
        <v>203.02949568561607</v>
      </c>
      <c r="S60" s="45">
        <f t="shared" si="23"/>
        <v>212.54507807223979</v>
      </c>
      <c r="T60" s="45">
        <f t="shared" si="23"/>
        <v>222.06879658733351</v>
      </c>
      <c r="U60" s="45">
        <f t="shared" si="23"/>
        <v>239.75386908534418</v>
      </c>
      <c r="V60" s="45">
        <f t="shared" si="23"/>
        <v>248.29589454928814</v>
      </c>
      <c r="W60" s="45">
        <f t="shared" si="23"/>
        <v>254.09119507418387</v>
      </c>
      <c r="X60" s="45">
        <f t="shared" si="23"/>
        <v>268.87148198389139</v>
      </c>
      <c r="Y60" s="45">
        <f t="shared" si="23"/>
        <v>285.3919470555748</v>
      </c>
      <c r="Z60" s="45">
        <f t="shared" si="23"/>
        <v>290.96995254787265</v>
      </c>
      <c r="AA60" s="45">
        <f t="shared" si="23"/>
        <v>299.61709379279358</v>
      </c>
      <c r="AB60" s="45">
        <f t="shared" si="23"/>
        <v>309.90625391578703</v>
      </c>
      <c r="AC60" s="45">
        <f t="shared" si="23"/>
        <v>322.79250298016512</v>
      </c>
      <c r="AD60" s="45">
        <f t="shared" si="23"/>
        <v>324.53494943783346</v>
      </c>
      <c r="AE60" s="45">
        <f t="shared" si="23"/>
        <v>337.88951388509855</v>
      </c>
      <c r="AF60" s="45">
        <f t="shared" si="23"/>
        <v>345.7884226386156</v>
      </c>
      <c r="AG60" s="45">
        <f t="shared" si="23"/>
        <v>356.02062744807114</v>
      </c>
      <c r="AH60" s="45">
        <f t="shared" si="23"/>
        <v>367.00816795977005</v>
      </c>
      <c r="AI60" s="45">
        <f t="shared" si="23"/>
        <v>379.52826544943821</v>
      </c>
      <c r="AJ60" s="45">
        <f t="shared" si="23"/>
        <v>393.30763081155425</v>
      </c>
      <c r="AK60" s="45">
        <f t="shared" si="23"/>
        <v>398.57068497970221</v>
      </c>
      <c r="AL60" s="45">
        <f t="shared" si="23"/>
        <v>404.51823930942902</v>
      </c>
      <c r="AM60" s="45">
        <f t="shared" si="23"/>
        <v>411.06357382812502</v>
      </c>
      <c r="AN60" s="45">
        <f t="shared" si="23"/>
        <v>421.01776769626781</v>
      </c>
      <c r="AO60" s="45">
        <f t="shared" si="23"/>
        <v>429.87490000000008</v>
      </c>
      <c r="AP60" s="45">
        <f t="shared" si="23"/>
        <v>441.17404351145046</v>
      </c>
      <c r="AQ60" s="45">
        <f t="shared" si="23"/>
        <v>448.05542065081357</v>
      </c>
      <c r="AR60" s="45">
        <f t="shared" si="23"/>
        <v>462.30610123152718</v>
      </c>
      <c r="AS60" s="45">
        <f t="shared" si="23"/>
        <v>478.42609444444457</v>
      </c>
      <c r="AT60" s="45">
        <f t="shared" si="23"/>
        <v>492.06324390532552</v>
      </c>
      <c r="AU60" s="45">
        <f t="shared" si="23"/>
        <v>504.78091738122828</v>
      </c>
      <c r="AV60" s="45">
        <f t="shared" si="23"/>
        <v>516.91022138794074</v>
      </c>
      <c r="AW60" s="45">
        <f t="shared" si="23"/>
        <v>533.69323071756412</v>
      </c>
      <c r="AX60" s="45">
        <f t="shared" si="23"/>
        <v>550.21545775424659</v>
      </c>
      <c r="AY60" s="45">
        <f t="shared" si="23"/>
        <v>554.35036015448986</v>
      </c>
      <c r="AZ60" s="45">
        <f t="shared" si="23"/>
        <v>583.3729097438096</v>
      </c>
      <c r="BA60" s="45">
        <f t="shared" si="23"/>
        <v>592.62644863266826</v>
      </c>
      <c r="BB60" s="45">
        <f t="shared" si="23"/>
        <v>597.00484510391891</v>
      </c>
      <c r="BC60" s="45">
        <f t="shared" si="23"/>
        <v>605.15163306288025</v>
      </c>
      <c r="BD60" s="45">
        <f t="shared" si="23"/>
        <v>617.08883450633402</v>
      </c>
      <c r="BE60" s="45">
        <f t="shared" si="23"/>
        <v>627.70197819127645</v>
      </c>
      <c r="BF60" s="45">
        <f t="shared" si="23"/>
        <v>637.59228280000002</v>
      </c>
      <c r="BG60" s="45">
        <f t="shared" si="23"/>
        <v>648.06472539429012</v>
      </c>
      <c r="BH60" s="45">
        <f t="shared" si="23"/>
        <v>652.55507745504838</v>
      </c>
      <c r="BI60" s="45">
        <f t="shared" si="23"/>
        <v>652.34172005044115</v>
      </c>
      <c r="BJ60" s="45">
        <f t="shared" si="23"/>
        <v>662.38069394608078</v>
      </c>
      <c r="BK60" s="45">
        <f t="shared" si="23"/>
        <v>710.44264947961426</v>
      </c>
      <c r="BL60" s="45">
        <f t="shared" si="23"/>
        <v>708.26621972757152</v>
      </c>
      <c r="BM60" s="46">
        <f t="shared" ref="BM60:BM63" si="24">BM27</f>
        <v>680.61699999999996</v>
      </c>
    </row>
    <row r="61" spans="1:66" x14ac:dyDescent="0.35">
      <c r="A61" s="34" t="s">
        <v>460</v>
      </c>
      <c r="B61" s="45">
        <f t="shared" si="23"/>
        <v>13.827575019190448</v>
      </c>
      <c r="C61" s="45">
        <f t="shared" si="23"/>
        <v>14.992542716683641</v>
      </c>
      <c r="D61" s="45">
        <f t="shared" si="23"/>
        <v>17.265203569400846</v>
      </c>
      <c r="E61" s="45">
        <f t="shared" si="23"/>
        <v>18.958606528189907</v>
      </c>
      <c r="F61" s="45">
        <f t="shared" si="23"/>
        <v>19.15173325003904</v>
      </c>
      <c r="G61" s="45">
        <f t="shared" si="23"/>
        <v>19.340349581356666</v>
      </c>
      <c r="H61" s="45">
        <f t="shared" si="23"/>
        <v>21.252935989826192</v>
      </c>
      <c r="I61" s="45">
        <f t="shared" si="23"/>
        <v>24.813769191461887</v>
      </c>
      <c r="J61" s="45">
        <f t="shared" si="23"/>
        <v>25.487993786001041</v>
      </c>
      <c r="K61" s="45">
        <f t="shared" si="23"/>
        <v>29.9668296735905</v>
      </c>
      <c r="L61" s="45">
        <f t="shared" si="23"/>
        <v>29.332611056160015</v>
      </c>
      <c r="M61" s="45">
        <f t="shared" si="23"/>
        <v>26.567864068115053</v>
      </c>
      <c r="N61" s="45">
        <f t="shared" si="23"/>
        <v>22.263985700155427</v>
      </c>
      <c r="O61" s="45">
        <f t="shared" si="23"/>
        <v>24.311882955649288</v>
      </c>
      <c r="P61" s="45">
        <f t="shared" si="23"/>
        <v>28.345790770147619</v>
      </c>
      <c r="Q61" s="45">
        <f t="shared" si="23"/>
        <v>27.947756065630998</v>
      </c>
      <c r="R61" s="45">
        <f t="shared" si="23"/>
        <v>33.782088298453843</v>
      </c>
      <c r="S61" s="45">
        <f t="shared" si="23"/>
        <v>43.602869538524487</v>
      </c>
      <c r="T61" s="45">
        <f t="shared" si="23"/>
        <v>36.660520610730508</v>
      </c>
      <c r="U61" s="45">
        <f t="shared" si="23"/>
        <v>35.11707802847917</v>
      </c>
      <c r="V61" s="45">
        <f t="shared" si="23"/>
        <v>38.339271302842384</v>
      </c>
      <c r="W61" s="45">
        <f t="shared" si="23"/>
        <v>36.874489697329373</v>
      </c>
      <c r="X61" s="45">
        <f t="shared" si="23"/>
        <v>40.102462918478729</v>
      </c>
      <c r="Y61" s="45">
        <f t="shared" si="23"/>
        <v>39.737447640621916</v>
      </c>
      <c r="Z61" s="45">
        <f t="shared" si="23"/>
        <v>40.066500429092919</v>
      </c>
      <c r="AA61" s="45">
        <f t="shared" si="23"/>
        <v>47.23983531455395</v>
      </c>
      <c r="AB61" s="45">
        <f t="shared" si="23"/>
        <v>45.201838921233509</v>
      </c>
      <c r="AC61" s="45">
        <f t="shared" si="23"/>
        <v>48.582324711771008</v>
      </c>
      <c r="AD61" s="45">
        <f t="shared" si="23"/>
        <v>49.852109698280046</v>
      </c>
      <c r="AE61" s="45">
        <f t="shared" si="23"/>
        <v>47.006721845496962</v>
      </c>
      <c r="AF61" s="45">
        <f t="shared" si="23"/>
        <v>44.522490521121583</v>
      </c>
      <c r="AG61" s="45">
        <f t="shared" si="23"/>
        <v>48.696098219584549</v>
      </c>
      <c r="AH61" s="45">
        <f t="shared" si="23"/>
        <v>43.250987787356316</v>
      </c>
      <c r="AI61" s="45">
        <f t="shared" si="23"/>
        <v>45.219317977528085</v>
      </c>
      <c r="AJ61" s="45">
        <f t="shared" si="23"/>
        <v>54.086809491059142</v>
      </c>
      <c r="AK61" s="45">
        <f t="shared" si="23"/>
        <v>47.448891069012177</v>
      </c>
      <c r="AL61" s="45">
        <f t="shared" si="23"/>
        <v>51.081320053120855</v>
      </c>
      <c r="AM61" s="45">
        <f t="shared" si="23"/>
        <v>42.384408984375007</v>
      </c>
      <c r="AN61" s="45">
        <f t="shared" si="23"/>
        <v>48.211871814671831</v>
      </c>
      <c r="AO61" s="45">
        <f t="shared" si="23"/>
        <v>41.963644117647064</v>
      </c>
      <c r="AP61" s="45">
        <f t="shared" si="23"/>
        <v>47.109752926208657</v>
      </c>
      <c r="AQ61" s="45">
        <f t="shared" si="23"/>
        <v>40.524068460575727</v>
      </c>
      <c r="AR61" s="45">
        <f t="shared" si="23"/>
        <v>43.741836206896551</v>
      </c>
      <c r="AS61" s="45">
        <f t="shared" si="23"/>
        <v>47.090194444444457</v>
      </c>
      <c r="AT61" s="45">
        <f t="shared" si="23"/>
        <v>46.121608757396459</v>
      </c>
      <c r="AU61" s="45">
        <f t="shared" si="23"/>
        <v>46.470521900347627</v>
      </c>
      <c r="AV61" s="45">
        <f t="shared" si="23"/>
        <v>47.790933333333328</v>
      </c>
      <c r="AW61" s="45">
        <f t="shared" si="23"/>
        <v>49.46596328221203</v>
      </c>
      <c r="AX61" s="45">
        <f t="shared" si="23"/>
        <v>51.621462828149127</v>
      </c>
      <c r="AY61" s="45">
        <f t="shared" si="23"/>
        <v>58.297834245252659</v>
      </c>
      <c r="AZ61" s="45">
        <f t="shared" si="23"/>
        <v>64.829884767927965</v>
      </c>
      <c r="BA61" s="45">
        <f t="shared" si="23"/>
        <v>64.699937387815439</v>
      </c>
      <c r="BB61" s="45">
        <f t="shared" si="23"/>
        <v>63.143017061317344</v>
      </c>
      <c r="BC61" s="45">
        <f t="shared" si="23"/>
        <v>65.133928600405667</v>
      </c>
      <c r="BD61" s="45">
        <f t="shared" si="23"/>
        <v>63.297024431932407</v>
      </c>
      <c r="BE61" s="45">
        <f t="shared" si="23"/>
        <v>74.281141456582617</v>
      </c>
      <c r="BF61" s="45">
        <f t="shared" si="23"/>
        <v>86.881676599999992</v>
      </c>
      <c r="BG61" s="45">
        <f t="shared" si="23"/>
        <v>87.187340686763832</v>
      </c>
      <c r="BH61" s="45">
        <f t="shared" si="23"/>
        <v>100.85547717842323</v>
      </c>
      <c r="BI61" s="45">
        <f t="shared" si="23"/>
        <v>91.247568241342506</v>
      </c>
      <c r="BJ61" s="45">
        <f t="shared" si="23"/>
        <v>95.065035210591944</v>
      </c>
      <c r="BK61" s="45">
        <f t="shared" si="23"/>
        <v>110.53728186765969</v>
      </c>
      <c r="BL61" s="45">
        <f>BL28/BL$48*$BM$48</f>
        <v>121.45587853452325</v>
      </c>
      <c r="BM61" s="46">
        <f t="shared" si="24"/>
        <v>120.895</v>
      </c>
    </row>
    <row r="62" spans="1:66" x14ac:dyDescent="0.35">
      <c r="A62" s="34" t="s">
        <v>464</v>
      </c>
      <c r="B62" s="45">
        <f t="shared" si="23"/>
        <v>7.1428303335128245</v>
      </c>
      <c r="C62" s="45">
        <f t="shared" si="23"/>
        <v>8.3406002480180668</v>
      </c>
      <c r="D62" s="45">
        <f t="shared" si="23"/>
        <v>8.9306583680596461</v>
      </c>
      <c r="E62" s="45">
        <f t="shared" si="23"/>
        <v>8.319433009311366</v>
      </c>
      <c r="F62" s="45">
        <f t="shared" si="23"/>
        <v>7.3528975870685596</v>
      </c>
      <c r="G62" s="45">
        <f t="shared" si="23"/>
        <v>8.4528818915496409</v>
      </c>
      <c r="H62" s="45">
        <f t="shared" si="23"/>
        <v>9.5153895718524755</v>
      </c>
      <c r="I62" s="45">
        <f t="shared" si="23"/>
        <v>9.4506648856535787</v>
      </c>
      <c r="J62" s="45">
        <f t="shared" si="23"/>
        <v>10.243763204747772</v>
      </c>
      <c r="K62" s="45">
        <f t="shared" si="23"/>
        <v>11.430291168972287</v>
      </c>
      <c r="L62" s="45">
        <f t="shared" si="23"/>
        <v>12.78144662678787</v>
      </c>
      <c r="M62" s="45">
        <f t="shared" si="23"/>
        <v>14.267357887359644</v>
      </c>
      <c r="N62" s="45">
        <f t="shared" si="23"/>
        <v>15.39840737600678</v>
      </c>
      <c r="O62" s="45">
        <f t="shared" si="23"/>
        <v>12.875836489201737</v>
      </c>
      <c r="P62" s="45">
        <f t="shared" si="23"/>
        <v>13.664321617024445</v>
      </c>
      <c r="Q62" s="45">
        <f t="shared" si="23"/>
        <v>13.777142018676905</v>
      </c>
      <c r="R62" s="45">
        <f t="shared" si="23"/>
        <v>19.312672184913318</v>
      </c>
      <c r="S62" s="45">
        <f t="shared" si="23"/>
        <v>19.818652614345641</v>
      </c>
      <c r="T62" s="45">
        <f t="shared" si="23"/>
        <v>19.68091106470796</v>
      </c>
      <c r="U62" s="45">
        <f t="shared" si="23"/>
        <v>23.516518627176524</v>
      </c>
      <c r="V62" s="45">
        <f t="shared" si="23"/>
        <v>24.959053045332215</v>
      </c>
      <c r="W62" s="45">
        <f t="shared" si="23"/>
        <v>23.172309721068242</v>
      </c>
      <c r="X62" s="45">
        <f t="shared" si="23"/>
        <v>26.013210044013203</v>
      </c>
      <c r="Y62" s="45">
        <f t="shared" si="23"/>
        <v>28.622634181729673</v>
      </c>
      <c r="Z62" s="45">
        <f t="shared" si="23"/>
        <v>29.302464487756971</v>
      </c>
      <c r="AA62" s="45">
        <f t="shared" si="23"/>
        <v>29.959866073327348</v>
      </c>
      <c r="AB62" s="45">
        <f t="shared" si="23"/>
        <v>32.41116614205761</v>
      </c>
      <c r="AC62" s="45">
        <f t="shared" si="23"/>
        <v>33.830415869333748</v>
      </c>
      <c r="AD62" s="45">
        <f t="shared" si="23"/>
        <v>35.173382182720488</v>
      </c>
      <c r="AE62" s="45">
        <f t="shared" si="23"/>
        <v>40.102553953081859</v>
      </c>
      <c r="AF62" s="45">
        <f t="shared" si="23"/>
        <v>39.547488300603462</v>
      </c>
      <c r="AG62" s="45">
        <f t="shared" si="23"/>
        <v>41.117973590504448</v>
      </c>
      <c r="AH62" s="45">
        <f t="shared" si="23"/>
        <v>46.316778735632184</v>
      </c>
      <c r="AI62" s="45">
        <f t="shared" si="23"/>
        <v>49.510937078651679</v>
      </c>
      <c r="AJ62" s="45">
        <f t="shared" si="23"/>
        <v>50.282783493810165</v>
      </c>
      <c r="AK62" s="45">
        <f t="shared" si="23"/>
        <v>52.531022733423541</v>
      </c>
      <c r="AL62" s="45">
        <f t="shared" si="23"/>
        <v>51.963417397078359</v>
      </c>
      <c r="AM62" s="45">
        <f t="shared" si="23"/>
        <v>52.217370182291674</v>
      </c>
      <c r="AN62" s="45">
        <f t="shared" si="23"/>
        <v>51.660107593307615</v>
      </c>
      <c r="AO62" s="45">
        <f t="shared" si="23"/>
        <v>54.074188235294123</v>
      </c>
      <c r="AP62" s="45">
        <f t="shared" si="23"/>
        <v>54.250746692111981</v>
      </c>
      <c r="AQ62" s="45">
        <f t="shared" si="23"/>
        <v>57.388652941176467</v>
      </c>
      <c r="AR62" s="45">
        <f t="shared" si="23"/>
        <v>58.900430911330048</v>
      </c>
      <c r="AS62" s="45">
        <f t="shared" si="23"/>
        <v>62.003216666666681</v>
      </c>
      <c r="AT62" s="45">
        <f t="shared" si="23"/>
        <v>64.503178816568067</v>
      </c>
      <c r="AU62" s="45">
        <f t="shared" si="23"/>
        <v>63.93914982618773</v>
      </c>
      <c r="AV62" s="45">
        <f t="shared" si="23"/>
        <v>68.772101137656421</v>
      </c>
      <c r="AW62" s="45">
        <f t="shared" si="23"/>
        <v>70.211574499048467</v>
      </c>
      <c r="AX62" s="45">
        <f t="shared" si="23"/>
        <v>72.098561217736588</v>
      </c>
      <c r="AY62" s="45">
        <f t="shared" si="23"/>
        <v>73.846567106533627</v>
      </c>
      <c r="AZ62" s="45">
        <f t="shared" si="23"/>
        <v>79.271478507878641</v>
      </c>
      <c r="BA62" s="45">
        <f t="shared" si="23"/>
        <v>79.92317379368599</v>
      </c>
      <c r="BB62" s="45">
        <f t="shared" si="23"/>
        <v>79.005791955330366</v>
      </c>
      <c r="BC62" s="45">
        <f t="shared" si="23"/>
        <v>80.384783062880317</v>
      </c>
      <c r="BD62" s="45">
        <f t="shared" si="23"/>
        <v>83.874610597225001</v>
      </c>
      <c r="BE62" s="45">
        <f t="shared" si="23"/>
        <v>80.828504701880746</v>
      </c>
      <c r="BF62" s="45">
        <f t="shared" si="23"/>
        <v>82.110050599999994</v>
      </c>
      <c r="BG62" s="45">
        <f t="shared" si="23"/>
        <v>88.828693052505486</v>
      </c>
      <c r="BH62" s="45">
        <f t="shared" si="23"/>
        <v>86.03921665678719</v>
      </c>
      <c r="BI62" s="45">
        <f t="shared" si="23"/>
        <v>89.199466097584633</v>
      </c>
      <c r="BJ62" s="45">
        <f t="shared" si="23"/>
        <v>91.444564232946362</v>
      </c>
      <c r="BK62" s="45">
        <f t="shared" si="23"/>
        <v>101.76728282249596</v>
      </c>
      <c r="BL62" s="45">
        <f t="shared" si="23"/>
        <v>107.3468274589009</v>
      </c>
      <c r="BM62" s="46">
        <f t="shared" si="24"/>
        <v>102.2534</v>
      </c>
    </row>
    <row r="63" spans="1:66" x14ac:dyDescent="0.35">
      <c r="A63" s="34" t="s">
        <v>462</v>
      </c>
      <c r="B63" s="45">
        <f t="shared" si="23"/>
        <v>6.2809681610393771</v>
      </c>
      <c r="C63" s="45">
        <f t="shared" si="23"/>
        <v>6.1384992249435308</v>
      </c>
      <c r="D63" s="45">
        <f t="shared" si="23"/>
        <v>6.1267186579395601</v>
      </c>
      <c r="E63" s="45">
        <f t="shared" si="23"/>
        <v>6.6112604522664471</v>
      </c>
      <c r="F63" s="45">
        <f t="shared" ref="F63:BL63" si="25">F30/F$48*$BM$48</f>
        <v>6.306794510385755</v>
      </c>
      <c r="G63" s="45">
        <f t="shared" si="25"/>
        <v>5.7650991702734871</v>
      </c>
      <c r="H63" s="45">
        <f t="shared" si="25"/>
        <v>6.2676218736752842</v>
      </c>
      <c r="I63" s="45">
        <f t="shared" si="25"/>
        <v>5.9678685397186824</v>
      </c>
      <c r="J63" s="45">
        <f t="shared" si="25"/>
        <v>7.9683706755105588</v>
      </c>
      <c r="K63" s="45">
        <f t="shared" si="25"/>
        <v>9.0529284239561978</v>
      </c>
      <c r="L63" s="45">
        <f t="shared" si="25"/>
        <v>9.5294583078203239</v>
      </c>
      <c r="M63" s="45">
        <f t="shared" si="25"/>
        <v>8.7279044480563037</v>
      </c>
      <c r="N63" s="45">
        <f t="shared" si="25"/>
        <v>8.2052033630069214</v>
      </c>
      <c r="O63" s="45">
        <f t="shared" si="25"/>
        <v>7.0069781107370472</v>
      </c>
      <c r="P63" s="45">
        <f t="shared" si="25"/>
        <v>6.774586419676444</v>
      </c>
      <c r="Q63" s="45">
        <f t="shared" si="25"/>
        <v>7.5659050008727515</v>
      </c>
      <c r="R63" s="45">
        <f t="shared" si="25"/>
        <v>11.829011713259407</v>
      </c>
      <c r="S63" s="45">
        <f t="shared" si="25"/>
        <v>11.369479177325282</v>
      </c>
      <c r="T63" s="45">
        <f t="shared" si="25"/>
        <v>13.040910592535601</v>
      </c>
      <c r="U63" s="45">
        <f t="shared" si="25"/>
        <v>14.866101487412051</v>
      </c>
      <c r="V63" s="45">
        <f t="shared" si="25"/>
        <v>16.708786171635278</v>
      </c>
      <c r="W63" s="45">
        <f t="shared" si="25"/>
        <v>17.720181424332342</v>
      </c>
      <c r="X63" s="45">
        <f t="shared" si="25"/>
        <v>24.220032405444858</v>
      </c>
      <c r="Y63" s="45">
        <f t="shared" si="25"/>
        <v>25.656433150174571</v>
      </c>
      <c r="Z63" s="45">
        <f t="shared" si="25"/>
        <v>32.734284652989764</v>
      </c>
      <c r="AA63" s="45">
        <f t="shared" si="25"/>
        <v>34.963417674170849</v>
      </c>
      <c r="AB63" s="45">
        <f t="shared" si="25"/>
        <v>38.375889020771503</v>
      </c>
      <c r="AC63" s="45">
        <f t="shared" si="25"/>
        <v>40.728465000896421</v>
      </c>
      <c r="AD63" s="45">
        <f t="shared" si="25"/>
        <v>40.106502038839935</v>
      </c>
      <c r="AE63" s="45">
        <f t="shared" si="25"/>
        <v>40.611600619034618</v>
      </c>
      <c r="AF63" s="45">
        <f t="shared" si="25"/>
        <v>43.51924421698395</v>
      </c>
      <c r="AG63" s="45">
        <f t="shared" si="25"/>
        <v>48.217479821958442</v>
      </c>
      <c r="AH63" s="45">
        <f t="shared" si="25"/>
        <v>50.78913204022988</v>
      </c>
      <c r="AI63" s="45">
        <f t="shared" si="25"/>
        <v>54.726009410112347</v>
      </c>
      <c r="AJ63" s="45">
        <f t="shared" si="25"/>
        <v>58.724362448418148</v>
      </c>
      <c r="AK63" s="45">
        <f t="shared" si="25"/>
        <v>61.849527198917443</v>
      </c>
      <c r="AL63" s="45">
        <f t="shared" si="25"/>
        <v>65.251403187251</v>
      </c>
      <c r="AM63" s="45">
        <f t="shared" si="25"/>
        <v>67.925022526041687</v>
      </c>
      <c r="AN63" s="45">
        <f t="shared" si="25"/>
        <v>67.740822522522535</v>
      </c>
      <c r="AO63" s="45">
        <f t="shared" si="25"/>
        <v>67.350667647058827</v>
      </c>
      <c r="AP63" s="45">
        <f t="shared" si="25"/>
        <v>64.599558651399505</v>
      </c>
      <c r="AQ63" s="45">
        <f t="shared" si="25"/>
        <v>64.361590863579465</v>
      </c>
      <c r="AR63" s="45">
        <f t="shared" si="25"/>
        <v>65.61965147783252</v>
      </c>
      <c r="AS63" s="45">
        <f t="shared" si="25"/>
        <v>65.946563888888903</v>
      </c>
      <c r="AT63" s="45">
        <f t="shared" si="25"/>
        <v>63.007944733727825</v>
      </c>
      <c r="AU63" s="45">
        <f t="shared" si="25"/>
        <v>62.73468539976826</v>
      </c>
      <c r="AV63" s="45">
        <f t="shared" si="25"/>
        <v>63.161406825938563</v>
      </c>
      <c r="AW63" s="45">
        <f t="shared" si="25"/>
        <v>62.197963058323069</v>
      </c>
      <c r="AX63" s="45">
        <f t="shared" si="25"/>
        <v>65.329282704610634</v>
      </c>
      <c r="AY63" s="45">
        <f t="shared" si="25"/>
        <v>68.654042591996557</v>
      </c>
      <c r="AZ63" s="45">
        <f t="shared" si="25"/>
        <v>61.38637871154463</v>
      </c>
      <c r="BA63" s="45">
        <f t="shared" si="25"/>
        <v>63.98560901699927</v>
      </c>
      <c r="BB63" s="45">
        <f t="shared" si="25"/>
        <v>67.745723503257167</v>
      </c>
      <c r="BC63" s="45">
        <f t="shared" si="25"/>
        <v>65.459961764705866</v>
      </c>
      <c r="BD63" s="45">
        <f t="shared" si="25"/>
        <v>59.067087170721884</v>
      </c>
      <c r="BE63" s="45">
        <f t="shared" si="25"/>
        <v>57.086329031612642</v>
      </c>
      <c r="BF63" s="45">
        <f t="shared" si="25"/>
        <v>53.928334599999999</v>
      </c>
      <c r="BG63" s="45">
        <f t="shared" si="25"/>
        <v>51.262073068476738</v>
      </c>
      <c r="BH63" s="45">
        <f t="shared" si="25"/>
        <v>48.829808931041299</v>
      </c>
      <c r="BI63" s="45">
        <f t="shared" si="25"/>
        <v>48.190702589969924</v>
      </c>
      <c r="BJ63" s="45">
        <f t="shared" si="25"/>
        <v>41.897091720234087</v>
      </c>
      <c r="BK63" s="45">
        <f t="shared" si="25"/>
        <v>35.237214456220762</v>
      </c>
      <c r="BL63" s="45">
        <f t="shared" si="25"/>
        <v>40.223638046030999</v>
      </c>
      <c r="BM63" s="46">
        <f t="shared" si="24"/>
        <v>53.408000000000001</v>
      </c>
    </row>
    <row r="65" spans="1:65" ht="13.15" x14ac:dyDescent="0.4">
      <c r="A65" s="37" t="s">
        <v>474</v>
      </c>
    </row>
    <row r="66" spans="1:65" x14ac:dyDescent="0.35">
      <c r="A66" s="34" t="s">
        <v>466</v>
      </c>
      <c r="AQ66" s="45">
        <v>100</v>
      </c>
      <c r="AR66" s="45">
        <f>AQ66*AR59/AQ59</f>
        <v>101.30749798401347</v>
      </c>
      <c r="AS66" s="45">
        <f t="shared" ref="AS66:BM70" si="26">AR66*AS59/AR59</f>
        <v>104.40573702410764</v>
      </c>
      <c r="AT66" s="45">
        <f t="shared" si="26"/>
        <v>105.65119058005246</v>
      </c>
      <c r="AU66" s="45">
        <f t="shared" si="26"/>
        <v>107.68450717254467</v>
      </c>
      <c r="AV66" s="45">
        <f t="shared" si="26"/>
        <v>109.64333350992135</v>
      </c>
      <c r="AW66" s="45">
        <f t="shared" si="26"/>
        <v>110.91091178834616</v>
      </c>
      <c r="AX66" s="45">
        <f t="shared" si="26"/>
        <v>113.42735164216741</v>
      </c>
      <c r="AY66" s="45">
        <f t="shared" si="26"/>
        <v>113.27728895786993</v>
      </c>
      <c r="AZ66" s="45">
        <f t="shared" si="26"/>
        <v>117.33766336599116</v>
      </c>
      <c r="BA66" s="45">
        <f t="shared" si="26"/>
        <v>117.46007390006801</v>
      </c>
      <c r="BB66" s="45">
        <f t="shared" si="26"/>
        <v>116.14407964660302</v>
      </c>
      <c r="BC66" s="45">
        <f t="shared" si="26"/>
        <v>117.20519661373136</v>
      </c>
      <c r="BD66" s="45">
        <f t="shared" si="26"/>
        <v>117.57816067905819</v>
      </c>
      <c r="BE66" s="45">
        <f t="shared" si="26"/>
        <v>116.8952563270873</v>
      </c>
      <c r="BF66" s="45">
        <f t="shared" si="26"/>
        <v>116.65371198922401</v>
      </c>
      <c r="BG66" s="45">
        <f t="shared" si="26"/>
        <v>117.2132832256745</v>
      </c>
      <c r="BH66" s="45">
        <f t="shared" si="26"/>
        <v>118.88006018722639</v>
      </c>
      <c r="BI66" s="45">
        <f t="shared" si="26"/>
        <v>118.97164914541325</v>
      </c>
      <c r="BJ66" s="45">
        <f t="shared" si="26"/>
        <v>121.55177390614028</v>
      </c>
      <c r="BK66" s="45">
        <f t="shared" si="26"/>
        <v>122.39803037401303</v>
      </c>
      <c r="BL66" s="45">
        <f t="shared" si="26"/>
        <v>125.61741661962346</v>
      </c>
      <c r="BM66" s="45">
        <f t="shared" si="26"/>
        <v>126.57590854832205</v>
      </c>
    </row>
    <row r="67" spans="1:65" x14ac:dyDescent="0.35">
      <c r="A67" s="34" t="s">
        <v>394</v>
      </c>
      <c r="AQ67" s="45">
        <v>100</v>
      </c>
      <c r="AR67" s="45">
        <f t="shared" ref="AR67:BG70" si="27">AQ67*AR60/AQ60</f>
        <v>103.18056202958422</v>
      </c>
      <c r="AS67" s="45">
        <f t="shared" si="27"/>
        <v>106.77832973195967</v>
      </c>
      <c r="AT67" s="45">
        <f t="shared" si="27"/>
        <v>109.82195979028428</v>
      </c>
      <c r="AU67" s="45">
        <f t="shared" si="27"/>
        <v>112.6603750598574</v>
      </c>
      <c r="AV67" s="45">
        <f t="shared" si="27"/>
        <v>115.36747410334053</v>
      </c>
      <c r="AW67" s="45">
        <f t="shared" si="27"/>
        <v>119.11321816893972</v>
      </c>
      <c r="AX67" s="45">
        <f t="shared" si="27"/>
        <v>122.80075910141711</v>
      </c>
      <c r="AY67" s="45">
        <f t="shared" si="27"/>
        <v>123.72361422372258</v>
      </c>
      <c r="AZ67" s="45">
        <f t="shared" si="27"/>
        <v>130.20106059568334</v>
      </c>
      <c r="BA67" s="45">
        <f t="shared" si="27"/>
        <v>132.26632718154846</v>
      </c>
      <c r="BB67" s="45">
        <f t="shared" si="27"/>
        <v>133.24352693618837</v>
      </c>
      <c r="BC67" s="45">
        <f t="shared" si="27"/>
        <v>135.06178146084693</v>
      </c>
      <c r="BD67" s="45">
        <f t="shared" si="27"/>
        <v>137.72600577178477</v>
      </c>
      <c r="BE67" s="45">
        <f t="shared" si="27"/>
        <v>140.09471803276503</v>
      </c>
      <c r="BF67" s="45">
        <f t="shared" si="27"/>
        <v>142.3021022430392</v>
      </c>
      <c r="BG67" s="45">
        <f t="shared" si="27"/>
        <v>144.63941189528683</v>
      </c>
      <c r="BH67" s="45">
        <f t="shared" si="26"/>
        <v>145.64159864580887</v>
      </c>
      <c r="BI67" s="45">
        <f t="shared" si="26"/>
        <v>145.59398011587405</v>
      </c>
      <c r="BJ67" s="45">
        <f t="shared" si="26"/>
        <v>147.83454533011869</v>
      </c>
      <c r="BK67" s="45">
        <f t="shared" si="26"/>
        <v>158.56133342783261</v>
      </c>
      <c r="BL67" s="45">
        <f t="shared" si="26"/>
        <v>158.07558330592104</v>
      </c>
      <c r="BM67" s="45">
        <f t="shared" si="26"/>
        <v>151.90464586085892</v>
      </c>
    </row>
    <row r="68" spans="1:65" x14ac:dyDescent="0.35">
      <c r="A68" s="34" t="s">
        <v>460</v>
      </c>
      <c r="AQ68" s="45">
        <v>100</v>
      </c>
      <c r="AR68" s="45">
        <f t="shared" si="27"/>
        <v>107.94038670981732</v>
      </c>
      <c r="AS68" s="45">
        <f t="shared" si="26"/>
        <v>116.20302756683145</v>
      </c>
      <c r="AT68" s="45">
        <f t="shared" si="26"/>
        <v>113.81287839414831</v>
      </c>
      <c r="AU68" s="45">
        <f t="shared" si="26"/>
        <v>114.67388064837807</v>
      </c>
      <c r="AV68" s="45">
        <f t="shared" si="26"/>
        <v>117.93221941628899</v>
      </c>
      <c r="AW68" s="45">
        <f t="shared" si="26"/>
        <v>122.06563941213237</v>
      </c>
      <c r="AX68" s="45">
        <f t="shared" si="26"/>
        <v>127.38469948635492</v>
      </c>
      <c r="AY68" s="45">
        <f t="shared" si="26"/>
        <v>143.85977632519382</v>
      </c>
      <c r="AZ68" s="45">
        <f t="shared" si="26"/>
        <v>159.97871692226167</v>
      </c>
      <c r="BA68" s="45">
        <f t="shared" si="26"/>
        <v>159.65804976062427</v>
      </c>
      <c r="BB68" s="45">
        <f t="shared" si="26"/>
        <v>155.81608525498049</v>
      </c>
      <c r="BC68" s="45">
        <f t="shared" si="26"/>
        <v>160.72899655613776</v>
      </c>
      <c r="BD68" s="45">
        <f t="shared" si="26"/>
        <v>156.19612451674635</v>
      </c>
      <c r="BE68" s="45">
        <f t="shared" si="26"/>
        <v>183.3012929806093</v>
      </c>
      <c r="BF68" s="45">
        <f t="shared" si="26"/>
        <v>214.3952468260282</v>
      </c>
      <c r="BG68" s="45">
        <f t="shared" si="26"/>
        <v>215.14952471167831</v>
      </c>
      <c r="BH68" s="45">
        <f t="shared" si="26"/>
        <v>248.87796563798014</v>
      </c>
      <c r="BI68" s="45">
        <f t="shared" si="26"/>
        <v>225.16882363406739</v>
      </c>
      <c r="BJ68" s="45">
        <f t="shared" si="26"/>
        <v>234.58906971070036</v>
      </c>
      <c r="BK68" s="45">
        <f t="shared" si="26"/>
        <v>272.76945792152395</v>
      </c>
      <c r="BL68" s="45">
        <f t="shared" si="26"/>
        <v>299.71294380938792</v>
      </c>
      <c r="BM68" s="45">
        <f t="shared" si="26"/>
        <v>298.32888106388913</v>
      </c>
    </row>
    <row r="69" spans="1:65" x14ac:dyDescent="0.35">
      <c r="A69" s="34" t="s">
        <v>464</v>
      </c>
      <c r="AQ69" s="45">
        <v>100</v>
      </c>
      <c r="AR69" s="45">
        <f t="shared" si="27"/>
        <v>102.63428028482069</v>
      </c>
      <c r="AS69" s="45">
        <f t="shared" si="26"/>
        <v>108.04089918301472</v>
      </c>
      <c r="AT69" s="45">
        <f t="shared" si="26"/>
        <v>112.39709508896122</v>
      </c>
      <c r="AU69" s="45">
        <f t="shared" si="26"/>
        <v>111.41427189748735</v>
      </c>
      <c r="AV69" s="45">
        <f t="shared" si="26"/>
        <v>119.83571248509355</v>
      </c>
      <c r="AW69" s="45">
        <f t="shared" si="26"/>
        <v>122.34400164613645</v>
      </c>
      <c r="AX69" s="45">
        <f t="shared" si="26"/>
        <v>125.63208495525731</v>
      </c>
      <c r="AY69" s="45">
        <f t="shared" si="26"/>
        <v>128.67799350897221</v>
      </c>
      <c r="AZ69" s="45">
        <f t="shared" si="26"/>
        <v>138.13092736142829</v>
      </c>
      <c r="BA69" s="45">
        <f t="shared" si="26"/>
        <v>139.26650948856994</v>
      </c>
      <c r="BB69" s="45">
        <f t="shared" si="26"/>
        <v>137.66796728320409</v>
      </c>
      <c r="BC69" s="45">
        <f t="shared" si="26"/>
        <v>140.0708658300012</v>
      </c>
      <c r="BD69" s="45">
        <f t="shared" si="26"/>
        <v>146.15190686423102</v>
      </c>
      <c r="BE69" s="45">
        <f t="shared" si="26"/>
        <v>140.84405289096122</v>
      </c>
      <c r="BF69" s="45">
        <f t="shared" si="26"/>
        <v>143.07715269804822</v>
      </c>
      <c r="BG69" s="45">
        <f t="shared" si="26"/>
        <v>154.78441904457168</v>
      </c>
      <c r="BH69" s="45">
        <f t="shared" si="26"/>
        <v>149.92374319184253</v>
      </c>
      <c r="BI69" s="45">
        <f t="shared" si="26"/>
        <v>155.43049283455798</v>
      </c>
      <c r="BJ69" s="45">
        <f t="shared" si="26"/>
        <v>159.34258698610213</v>
      </c>
      <c r="BK69" s="45">
        <f t="shared" si="26"/>
        <v>177.32997309905099</v>
      </c>
      <c r="BL69" s="45">
        <f t="shared" si="26"/>
        <v>187.05235609717431</v>
      </c>
      <c r="BM69" s="45">
        <f t="shared" si="26"/>
        <v>178.17703458697667</v>
      </c>
    </row>
    <row r="70" spans="1:65" x14ac:dyDescent="0.35">
      <c r="A70" s="34" t="s">
        <v>462</v>
      </c>
      <c r="AQ70" s="45">
        <v>100</v>
      </c>
      <c r="AR70" s="45">
        <f t="shared" si="27"/>
        <v>101.95467606902328</v>
      </c>
      <c r="AS70" s="45">
        <f t="shared" si="26"/>
        <v>102.46260697419514</v>
      </c>
      <c r="AT70" s="45">
        <f t="shared" si="26"/>
        <v>97.89681064173692</v>
      </c>
      <c r="AU70" s="45">
        <f t="shared" si="26"/>
        <v>97.472241686412673</v>
      </c>
      <c r="AV70" s="45">
        <f t="shared" si="26"/>
        <v>98.135248023646909</v>
      </c>
      <c r="AW70" s="45">
        <f t="shared" si="26"/>
        <v>96.638324540730508</v>
      </c>
      <c r="AX70" s="45">
        <f t="shared" si="26"/>
        <v>101.50352380674103</v>
      </c>
      <c r="AY70" s="45">
        <f t="shared" si="26"/>
        <v>106.66927537188346</v>
      </c>
      <c r="AZ70" s="45">
        <f t="shared" si="26"/>
        <v>95.37734833444209</v>
      </c>
      <c r="BA70" s="45">
        <f t="shared" si="26"/>
        <v>99.415828848331117</v>
      </c>
      <c r="BB70" s="45">
        <f t="shared" si="26"/>
        <v>105.25800029842441</v>
      </c>
      <c r="BC70" s="45">
        <f t="shared" si="26"/>
        <v>101.70656269739277</v>
      </c>
      <c r="BD70" s="45">
        <f t="shared" si="26"/>
        <v>91.773814752218001</v>
      </c>
      <c r="BE70" s="45">
        <f t="shared" si="26"/>
        <v>88.696267860458207</v>
      </c>
      <c r="BF70" s="45">
        <f t="shared" si="26"/>
        <v>83.789623401799133</v>
      </c>
      <c r="BG70" s="45">
        <f t="shared" si="26"/>
        <v>79.646995017776348</v>
      </c>
      <c r="BH70" s="45">
        <f t="shared" si="26"/>
        <v>75.867933461341465</v>
      </c>
      <c r="BI70" s="45">
        <f t="shared" si="26"/>
        <v>74.874940074297911</v>
      </c>
      <c r="BJ70" s="45">
        <f t="shared" si="26"/>
        <v>65.096420330937704</v>
      </c>
      <c r="BK70" s="45">
        <f t="shared" si="26"/>
        <v>54.748824544920595</v>
      </c>
      <c r="BL70" s="45">
        <f t="shared" si="26"/>
        <v>62.496339053036834</v>
      </c>
      <c r="BM70" s="45">
        <f t="shared" si="26"/>
        <v>82.981168245519839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8</vt:i4>
      </vt:variant>
    </vt:vector>
  </HeadingPairs>
  <TitlesOfParts>
    <vt:vector size="16" baseType="lpstr">
      <vt:lpstr>Données_productivité</vt:lpstr>
      <vt:lpstr>Données_patrimoine</vt:lpstr>
      <vt:lpstr>Données_taux_marge</vt:lpstr>
      <vt:lpstr>Inflation</vt:lpstr>
      <vt:lpstr>Données_revenu_national</vt:lpstr>
      <vt:lpstr>Impôts</vt:lpstr>
      <vt:lpstr>Dépenses_recettes_Apu</vt:lpstr>
      <vt:lpstr>Données_dépenses</vt:lpstr>
      <vt:lpstr>G_Prod_tete</vt:lpstr>
      <vt:lpstr>G_Prod_heure</vt:lpstr>
      <vt:lpstr>G_patrimoine</vt:lpstr>
      <vt:lpstr>G_taux_marge_SNF</vt:lpstr>
      <vt:lpstr>G_revenu_national</vt:lpstr>
      <vt:lpstr>G_dep_publ_1</vt:lpstr>
      <vt:lpstr>G_dep_publ_2</vt:lpstr>
      <vt:lpstr>G_serv_public</vt:lpstr>
    </vt:vector>
  </TitlesOfParts>
  <Company>INSEE-SNPT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Billot Sylvain</dc:creator>
  <cp:lastModifiedBy>Jeanne Huybrechts</cp:lastModifiedBy>
  <dcterms:created xsi:type="dcterms:W3CDTF">2024-05-19T20:17:16Z</dcterms:created>
  <dcterms:modified xsi:type="dcterms:W3CDTF">2024-05-22T08:49:54Z</dcterms:modified>
</cp:coreProperties>
</file>