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worksheets/sheet8.xml" ContentType="application/vnd.openxmlformats-officedocument.spreadsheetml.work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chartsheets/sheet8.xml" ContentType="application/vnd.openxmlformats-officedocument.spreadsheetml.chart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drawings/drawing5.xml" ContentType="application/vnd.openxmlformats-officedocument.drawing+xml"/>
  <Override PartName="/xl/charts/chart5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6.xml" ContentType="application/vnd.openxmlformats-officedocument.drawing+xml"/>
  <Override PartName="/xl/charts/chart6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7.xml" ContentType="application/vnd.openxmlformats-officedocument.drawing+xml"/>
  <Override PartName="/xl/charts/chart7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drawings/drawing10.xml" ContentType="application/vnd.openxmlformats-officedocument.drawing+xml"/>
  <Override PartName="/xl/charts/chart9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40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Z868G4\Documents\Billot Sylvain\Economistes_LFI\Conjoncture\Note-juin-2023\"/>
    </mc:Choice>
  </mc:AlternateContent>
  <xr:revisionPtr revIDLastSave="0" documentId="13_ncr:40001_{F79942CE-BB1B-4E4F-B227-81E4E936093A}" xr6:coauthVersionLast="36" xr6:coauthVersionMax="36" xr10:uidLastSave="{00000000-0000-0000-0000-000000000000}"/>
  <bookViews>
    <workbookView xWindow="0" yWindow="0" windowWidth="28800" windowHeight="11205"/>
  </bookViews>
  <sheets>
    <sheet name="Données-graph1" sheetId="4" r:id="rId1"/>
    <sheet name="Données-graph2" sheetId="3" r:id="rId2"/>
    <sheet name="Données-graph3" sheetId="7" r:id="rId3"/>
    <sheet name="Données-graph-4-8" sheetId="15" r:id="rId4"/>
    <sheet name="Données-Graph5" sheetId="24" r:id="rId5"/>
    <sheet name="Données-Graph6" sheetId="27" r:id="rId6"/>
    <sheet name="Données-Graph7" sheetId="28" r:id="rId7"/>
    <sheet name="Graph1" sheetId="5" r:id="rId8"/>
    <sheet name="Graph2" sheetId="2" r:id="rId9"/>
    <sheet name="Graph3" sheetId="6" r:id="rId10"/>
    <sheet name="Graph4" sheetId="14" r:id="rId11"/>
    <sheet name="Graph5" sheetId="25" r:id="rId12"/>
    <sheet name="Graph6" sheetId="26" r:id="rId13"/>
    <sheet name="Graph7" sheetId="29" r:id="rId14"/>
    <sheet name="Graph8" sheetId="12" r:id="rId15"/>
    <sheet name="Graph8-bis" sheetId="13" r:id="rId16"/>
  </sheets>
  <externalReferences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302" i="28" l="1"/>
  <c r="J303" i="28"/>
  <c r="J304" i="28"/>
  <c r="J305" i="28"/>
  <c r="J306" i="28"/>
  <c r="J307" i="28"/>
  <c r="J308" i="28"/>
  <c r="J302" i="27"/>
  <c r="J303" i="27"/>
  <c r="J304" i="27"/>
  <c r="J305" i="27"/>
  <c r="J306" i="27"/>
  <c r="J307" i="27"/>
  <c r="J308" i="27"/>
  <c r="K49" i="15"/>
  <c r="K51" i="15"/>
  <c r="K57" i="15"/>
  <c r="K59" i="15"/>
  <c r="K65" i="15"/>
  <c r="K67" i="15"/>
  <c r="K73" i="15"/>
  <c r="K75" i="15"/>
  <c r="K81" i="15"/>
  <c r="K83" i="15"/>
  <c r="K89" i="15"/>
  <c r="K91" i="15"/>
  <c r="K97" i="15"/>
  <c r="K99" i="15"/>
  <c r="K105" i="15"/>
  <c r="K107" i="15"/>
  <c r="K113" i="15"/>
  <c r="K115" i="15"/>
  <c r="K121" i="15"/>
  <c r="K123" i="15"/>
  <c r="K129" i="15"/>
  <c r="K131" i="15"/>
  <c r="K137" i="15"/>
  <c r="K139" i="15"/>
  <c r="K145" i="15"/>
  <c r="K147" i="15"/>
  <c r="K153" i="15"/>
  <c r="K155" i="15"/>
  <c r="K161" i="15"/>
  <c r="K163" i="15"/>
  <c r="K169" i="15"/>
  <c r="K171" i="15"/>
  <c r="K177" i="15"/>
  <c r="K179" i="15"/>
  <c r="K185" i="15"/>
  <c r="K187" i="15"/>
  <c r="K193" i="15"/>
  <c r="K195" i="15"/>
  <c r="K201" i="15"/>
  <c r="K203" i="15"/>
  <c r="K209" i="15"/>
  <c r="K211" i="15"/>
  <c r="K217" i="15"/>
  <c r="K219" i="15"/>
  <c r="K225" i="15"/>
  <c r="K227" i="15"/>
  <c r="K233" i="15"/>
  <c r="K235" i="15"/>
  <c r="K241" i="15"/>
  <c r="K243" i="15"/>
  <c r="K249" i="15"/>
  <c r="K251" i="15"/>
  <c r="K257" i="15"/>
  <c r="K259" i="15"/>
  <c r="K265" i="15"/>
  <c r="K267" i="15"/>
  <c r="K273" i="15"/>
  <c r="K275" i="15"/>
  <c r="K281" i="15"/>
  <c r="K283" i="15"/>
  <c r="K289" i="15"/>
  <c r="K291" i="15"/>
  <c r="K297" i="15"/>
  <c r="K299" i="15"/>
  <c r="K34" i="15"/>
  <c r="K29" i="15"/>
  <c r="K17" i="15"/>
  <c r="K19" i="15"/>
  <c r="K5" i="15"/>
  <c r="K7" i="15"/>
  <c r="K13" i="15"/>
  <c r="K15" i="15"/>
  <c r="H10" i="15"/>
  <c r="K10" i="15" s="1"/>
  <c r="H11" i="15"/>
  <c r="K11" i="15" s="1"/>
  <c r="H12" i="15"/>
  <c r="K12" i="15" s="1"/>
  <c r="H13" i="15"/>
  <c r="H14" i="15"/>
  <c r="K14" i="15" s="1"/>
  <c r="H15" i="15"/>
  <c r="H16" i="15"/>
  <c r="K16" i="15" s="1"/>
  <c r="H17" i="15"/>
  <c r="H18" i="15"/>
  <c r="K18" i="15" s="1"/>
  <c r="H19" i="15"/>
  <c r="H20" i="15"/>
  <c r="K20" i="15" s="1"/>
  <c r="H21" i="15"/>
  <c r="K21" i="15" s="1"/>
  <c r="H22" i="15"/>
  <c r="K22" i="15" s="1"/>
  <c r="H23" i="15"/>
  <c r="K23" i="15" s="1"/>
  <c r="H24" i="15"/>
  <c r="K24" i="15" s="1"/>
  <c r="H25" i="15"/>
  <c r="K25" i="15" s="1"/>
  <c r="H26" i="15"/>
  <c r="K26" i="15" s="1"/>
  <c r="H27" i="15"/>
  <c r="K27" i="15" s="1"/>
  <c r="H28" i="15"/>
  <c r="K28" i="15" s="1"/>
  <c r="H29" i="15"/>
  <c r="H30" i="15"/>
  <c r="K30" i="15" s="1"/>
  <c r="H31" i="15"/>
  <c r="K31" i="15" s="1"/>
  <c r="H32" i="15"/>
  <c r="K32" i="15" s="1"/>
  <c r="H33" i="15"/>
  <c r="K33" i="15" s="1"/>
  <c r="H34" i="15"/>
  <c r="H35" i="15"/>
  <c r="K35" i="15" s="1"/>
  <c r="H36" i="15"/>
  <c r="K36" i="15" s="1"/>
  <c r="H37" i="15"/>
  <c r="K37" i="15" s="1"/>
  <c r="H38" i="15"/>
  <c r="K38" i="15" s="1"/>
  <c r="H39" i="15"/>
  <c r="K39" i="15" s="1"/>
  <c r="H40" i="15"/>
  <c r="K40" i="15" s="1"/>
  <c r="H41" i="15"/>
  <c r="K41" i="15" s="1"/>
  <c r="H42" i="15"/>
  <c r="K42" i="15" s="1"/>
  <c r="H43" i="15"/>
  <c r="K43" i="15" s="1"/>
  <c r="H44" i="15"/>
  <c r="K44" i="15" s="1"/>
  <c r="H45" i="15"/>
  <c r="K45" i="15" s="1"/>
  <c r="H46" i="15"/>
  <c r="K46" i="15" s="1"/>
  <c r="H47" i="15"/>
  <c r="K47" i="15" s="1"/>
  <c r="H48" i="15"/>
  <c r="K48" i="15" s="1"/>
  <c r="H49" i="15"/>
  <c r="H50" i="15"/>
  <c r="K50" i="15" s="1"/>
  <c r="H51" i="15"/>
  <c r="H52" i="15"/>
  <c r="K52" i="15" s="1"/>
  <c r="H53" i="15"/>
  <c r="K53" i="15" s="1"/>
  <c r="H54" i="15"/>
  <c r="K54" i="15" s="1"/>
  <c r="H55" i="15"/>
  <c r="K55" i="15" s="1"/>
  <c r="H56" i="15"/>
  <c r="K56" i="15" s="1"/>
  <c r="H57" i="15"/>
  <c r="H58" i="15"/>
  <c r="K58" i="15" s="1"/>
  <c r="H59" i="15"/>
  <c r="H60" i="15"/>
  <c r="K60" i="15" s="1"/>
  <c r="H61" i="15"/>
  <c r="K61" i="15" s="1"/>
  <c r="H62" i="15"/>
  <c r="K62" i="15" s="1"/>
  <c r="H63" i="15"/>
  <c r="K63" i="15" s="1"/>
  <c r="H64" i="15"/>
  <c r="K64" i="15" s="1"/>
  <c r="H65" i="15"/>
  <c r="H66" i="15"/>
  <c r="K66" i="15" s="1"/>
  <c r="H67" i="15"/>
  <c r="H68" i="15"/>
  <c r="K68" i="15" s="1"/>
  <c r="H69" i="15"/>
  <c r="K69" i="15" s="1"/>
  <c r="H70" i="15"/>
  <c r="K70" i="15" s="1"/>
  <c r="H71" i="15"/>
  <c r="K71" i="15" s="1"/>
  <c r="H72" i="15"/>
  <c r="K72" i="15" s="1"/>
  <c r="H73" i="15"/>
  <c r="H74" i="15"/>
  <c r="K74" i="15" s="1"/>
  <c r="H75" i="15"/>
  <c r="H76" i="15"/>
  <c r="K76" i="15" s="1"/>
  <c r="H77" i="15"/>
  <c r="K77" i="15" s="1"/>
  <c r="H78" i="15"/>
  <c r="K78" i="15" s="1"/>
  <c r="H79" i="15"/>
  <c r="K79" i="15" s="1"/>
  <c r="H80" i="15"/>
  <c r="K80" i="15" s="1"/>
  <c r="H81" i="15"/>
  <c r="H82" i="15"/>
  <c r="K82" i="15" s="1"/>
  <c r="H83" i="15"/>
  <c r="H84" i="15"/>
  <c r="K84" i="15" s="1"/>
  <c r="H85" i="15"/>
  <c r="K85" i="15" s="1"/>
  <c r="H86" i="15"/>
  <c r="K86" i="15" s="1"/>
  <c r="H87" i="15"/>
  <c r="K87" i="15" s="1"/>
  <c r="H88" i="15"/>
  <c r="K88" i="15" s="1"/>
  <c r="H89" i="15"/>
  <c r="H90" i="15"/>
  <c r="K90" i="15" s="1"/>
  <c r="H91" i="15"/>
  <c r="H92" i="15"/>
  <c r="K92" i="15" s="1"/>
  <c r="H93" i="15"/>
  <c r="K93" i="15" s="1"/>
  <c r="H94" i="15"/>
  <c r="K94" i="15" s="1"/>
  <c r="H95" i="15"/>
  <c r="K95" i="15" s="1"/>
  <c r="H96" i="15"/>
  <c r="K96" i="15" s="1"/>
  <c r="H97" i="15"/>
  <c r="H98" i="15"/>
  <c r="K98" i="15" s="1"/>
  <c r="H99" i="15"/>
  <c r="H100" i="15"/>
  <c r="K100" i="15" s="1"/>
  <c r="H101" i="15"/>
  <c r="K101" i="15" s="1"/>
  <c r="H102" i="15"/>
  <c r="K102" i="15" s="1"/>
  <c r="H103" i="15"/>
  <c r="K103" i="15" s="1"/>
  <c r="H104" i="15"/>
  <c r="K104" i="15" s="1"/>
  <c r="H105" i="15"/>
  <c r="H106" i="15"/>
  <c r="K106" i="15" s="1"/>
  <c r="H107" i="15"/>
  <c r="H108" i="15"/>
  <c r="K108" i="15" s="1"/>
  <c r="H109" i="15"/>
  <c r="K109" i="15" s="1"/>
  <c r="H110" i="15"/>
  <c r="K110" i="15" s="1"/>
  <c r="H111" i="15"/>
  <c r="K111" i="15" s="1"/>
  <c r="H112" i="15"/>
  <c r="K112" i="15" s="1"/>
  <c r="H113" i="15"/>
  <c r="H114" i="15"/>
  <c r="K114" i="15" s="1"/>
  <c r="H115" i="15"/>
  <c r="H116" i="15"/>
  <c r="K116" i="15" s="1"/>
  <c r="H117" i="15"/>
  <c r="K117" i="15" s="1"/>
  <c r="H118" i="15"/>
  <c r="K118" i="15" s="1"/>
  <c r="H119" i="15"/>
  <c r="K119" i="15" s="1"/>
  <c r="H120" i="15"/>
  <c r="K120" i="15" s="1"/>
  <c r="H121" i="15"/>
  <c r="H122" i="15"/>
  <c r="K122" i="15" s="1"/>
  <c r="H123" i="15"/>
  <c r="H124" i="15"/>
  <c r="K124" i="15" s="1"/>
  <c r="H125" i="15"/>
  <c r="K125" i="15" s="1"/>
  <c r="H126" i="15"/>
  <c r="K126" i="15" s="1"/>
  <c r="H127" i="15"/>
  <c r="K127" i="15" s="1"/>
  <c r="H128" i="15"/>
  <c r="K128" i="15" s="1"/>
  <c r="H129" i="15"/>
  <c r="H130" i="15"/>
  <c r="K130" i="15" s="1"/>
  <c r="H131" i="15"/>
  <c r="H132" i="15"/>
  <c r="K132" i="15" s="1"/>
  <c r="H133" i="15"/>
  <c r="K133" i="15" s="1"/>
  <c r="H134" i="15"/>
  <c r="K134" i="15" s="1"/>
  <c r="H135" i="15"/>
  <c r="K135" i="15" s="1"/>
  <c r="H136" i="15"/>
  <c r="K136" i="15" s="1"/>
  <c r="H137" i="15"/>
  <c r="H138" i="15"/>
  <c r="K138" i="15" s="1"/>
  <c r="H139" i="15"/>
  <c r="H140" i="15"/>
  <c r="K140" i="15" s="1"/>
  <c r="H141" i="15"/>
  <c r="K141" i="15" s="1"/>
  <c r="H142" i="15"/>
  <c r="K142" i="15" s="1"/>
  <c r="H143" i="15"/>
  <c r="K143" i="15" s="1"/>
  <c r="H144" i="15"/>
  <c r="K144" i="15" s="1"/>
  <c r="H145" i="15"/>
  <c r="H146" i="15"/>
  <c r="K146" i="15" s="1"/>
  <c r="H147" i="15"/>
  <c r="H148" i="15"/>
  <c r="K148" i="15" s="1"/>
  <c r="H149" i="15"/>
  <c r="K149" i="15" s="1"/>
  <c r="H150" i="15"/>
  <c r="K150" i="15" s="1"/>
  <c r="H151" i="15"/>
  <c r="K151" i="15" s="1"/>
  <c r="H152" i="15"/>
  <c r="K152" i="15" s="1"/>
  <c r="H153" i="15"/>
  <c r="H154" i="15"/>
  <c r="K154" i="15" s="1"/>
  <c r="H155" i="15"/>
  <c r="H156" i="15"/>
  <c r="K156" i="15" s="1"/>
  <c r="H157" i="15"/>
  <c r="K157" i="15" s="1"/>
  <c r="H158" i="15"/>
  <c r="K158" i="15" s="1"/>
  <c r="H159" i="15"/>
  <c r="K159" i="15" s="1"/>
  <c r="H160" i="15"/>
  <c r="K160" i="15" s="1"/>
  <c r="H161" i="15"/>
  <c r="H162" i="15"/>
  <c r="K162" i="15" s="1"/>
  <c r="H163" i="15"/>
  <c r="H164" i="15"/>
  <c r="K164" i="15" s="1"/>
  <c r="H165" i="15"/>
  <c r="K165" i="15" s="1"/>
  <c r="H166" i="15"/>
  <c r="K166" i="15" s="1"/>
  <c r="H167" i="15"/>
  <c r="K167" i="15" s="1"/>
  <c r="H168" i="15"/>
  <c r="K168" i="15" s="1"/>
  <c r="H169" i="15"/>
  <c r="H170" i="15"/>
  <c r="K170" i="15" s="1"/>
  <c r="H171" i="15"/>
  <c r="H172" i="15"/>
  <c r="K172" i="15" s="1"/>
  <c r="H173" i="15"/>
  <c r="K173" i="15" s="1"/>
  <c r="H174" i="15"/>
  <c r="K174" i="15" s="1"/>
  <c r="H175" i="15"/>
  <c r="K175" i="15" s="1"/>
  <c r="H176" i="15"/>
  <c r="K176" i="15" s="1"/>
  <c r="H177" i="15"/>
  <c r="H178" i="15"/>
  <c r="K178" i="15" s="1"/>
  <c r="H179" i="15"/>
  <c r="H180" i="15"/>
  <c r="K180" i="15" s="1"/>
  <c r="H181" i="15"/>
  <c r="K181" i="15" s="1"/>
  <c r="H182" i="15"/>
  <c r="K182" i="15" s="1"/>
  <c r="H183" i="15"/>
  <c r="K183" i="15" s="1"/>
  <c r="H184" i="15"/>
  <c r="K184" i="15" s="1"/>
  <c r="H185" i="15"/>
  <c r="H186" i="15"/>
  <c r="K186" i="15" s="1"/>
  <c r="H187" i="15"/>
  <c r="H188" i="15"/>
  <c r="K188" i="15" s="1"/>
  <c r="H189" i="15"/>
  <c r="K189" i="15" s="1"/>
  <c r="H190" i="15"/>
  <c r="K190" i="15" s="1"/>
  <c r="H191" i="15"/>
  <c r="K191" i="15" s="1"/>
  <c r="H192" i="15"/>
  <c r="K192" i="15" s="1"/>
  <c r="H193" i="15"/>
  <c r="H194" i="15"/>
  <c r="K194" i="15" s="1"/>
  <c r="H195" i="15"/>
  <c r="H196" i="15"/>
  <c r="K196" i="15" s="1"/>
  <c r="H197" i="15"/>
  <c r="K197" i="15" s="1"/>
  <c r="H198" i="15"/>
  <c r="K198" i="15" s="1"/>
  <c r="H199" i="15"/>
  <c r="K199" i="15" s="1"/>
  <c r="H200" i="15"/>
  <c r="K200" i="15" s="1"/>
  <c r="H201" i="15"/>
  <c r="H202" i="15"/>
  <c r="K202" i="15" s="1"/>
  <c r="H203" i="15"/>
  <c r="H204" i="15"/>
  <c r="K204" i="15" s="1"/>
  <c r="H205" i="15"/>
  <c r="K205" i="15" s="1"/>
  <c r="H206" i="15"/>
  <c r="K206" i="15" s="1"/>
  <c r="H207" i="15"/>
  <c r="K207" i="15" s="1"/>
  <c r="H208" i="15"/>
  <c r="K208" i="15" s="1"/>
  <c r="H209" i="15"/>
  <c r="H210" i="15"/>
  <c r="K210" i="15" s="1"/>
  <c r="H211" i="15"/>
  <c r="H212" i="15"/>
  <c r="K212" i="15" s="1"/>
  <c r="H213" i="15"/>
  <c r="K213" i="15" s="1"/>
  <c r="H214" i="15"/>
  <c r="K214" i="15" s="1"/>
  <c r="H215" i="15"/>
  <c r="K215" i="15" s="1"/>
  <c r="H216" i="15"/>
  <c r="K216" i="15" s="1"/>
  <c r="H217" i="15"/>
  <c r="H218" i="15"/>
  <c r="K218" i="15" s="1"/>
  <c r="H219" i="15"/>
  <c r="H220" i="15"/>
  <c r="K220" i="15" s="1"/>
  <c r="H221" i="15"/>
  <c r="K221" i="15" s="1"/>
  <c r="H222" i="15"/>
  <c r="K222" i="15" s="1"/>
  <c r="H223" i="15"/>
  <c r="K223" i="15" s="1"/>
  <c r="H224" i="15"/>
  <c r="K224" i="15" s="1"/>
  <c r="H225" i="15"/>
  <c r="H226" i="15"/>
  <c r="K226" i="15" s="1"/>
  <c r="H227" i="15"/>
  <c r="H228" i="15"/>
  <c r="K228" i="15" s="1"/>
  <c r="H229" i="15"/>
  <c r="K229" i="15" s="1"/>
  <c r="H230" i="15"/>
  <c r="K230" i="15" s="1"/>
  <c r="H231" i="15"/>
  <c r="K231" i="15" s="1"/>
  <c r="H232" i="15"/>
  <c r="K232" i="15" s="1"/>
  <c r="H233" i="15"/>
  <c r="H234" i="15"/>
  <c r="K234" i="15" s="1"/>
  <c r="H235" i="15"/>
  <c r="H236" i="15"/>
  <c r="K236" i="15" s="1"/>
  <c r="H237" i="15"/>
  <c r="K237" i="15" s="1"/>
  <c r="H238" i="15"/>
  <c r="K238" i="15" s="1"/>
  <c r="H239" i="15"/>
  <c r="K239" i="15" s="1"/>
  <c r="H240" i="15"/>
  <c r="K240" i="15" s="1"/>
  <c r="H241" i="15"/>
  <c r="H242" i="15"/>
  <c r="K242" i="15" s="1"/>
  <c r="H243" i="15"/>
  <c r="H244" i="15"/>
  <c r="K244" i="15" s="1"/>
  <c r="H245" i="15"/>
  <c r="K245" i="15" s="1"/>
  <c r="H246" i="15"/>
  <c r="K246" i="15" s="1"/>
  <c r="H247" i="15"/>
  <c r="K247" i="15" s="1"/>
  <c r="H248" i="15"/>
  <c r="K248" i="15" s="1"/>
  <c r="H249" i="15"/>
  <c r="H250" i="15"/>
  <c r="K250" i="15" s="1"/>
  <c r="H251" i="15"/>
  <c r="H252" i="15"/>
  <c r="K252" i="15" s="1"/>
  <c r="H253" i="15"/>
  <c r="K253" i="15" s="1"/>
  <c r="H254" i="15"/>
  <c r="K254" i="15" s="1"/>
  <c r="H255" i="15"/>
  <c r="K255" i="15" s="1"/>
  <c r="H256" i="15"/>
  <c r="K256" i="15" s="1"/>
  <c r="H257" i="15"/>
  <c r="H258" i="15"/>
  <c r="K258" i="15" s="1"/>
  <c r="H259" i="15"/>
  <c r="H260" i="15"/>
  <c r="K260" i="15" s="1"/>
  <c r="H261" i="15"/>
  <c r="K261" i="15" s="1"/>
  <c r="H262" i="15"/>
  <c r="K262" i="15" s="1"/>
  <c r="H263" i="15"/>
  <c r="K263" i="15" s="1"/>
  <c r="H264" i="15"/>
  <c r="K264" i="15" s="1"/>
  <c r="H265" i="15"/>
  <c r="H266" i="15"/>
  <c r="K266" i="15" s="1"/>
  <c r="H267" i="15"/>
  <c r="H268" i="15"/>
  <c r="K268" i="15" s="1"/>
  <c r="H269" i="15"/>
  <c r="K269" i="15" s="1"/>
  <c r="H270" i="15"/>
  <c r="K270" i="15" s="1"/>
  <c r="H271" i="15"/>
  <c r="K271" i="15" s="1"/>
  <c r="H272" i="15"/>
  <c r="K272" i="15" s="1"/>
  <c r="H273" i="15"/>
  <c r="H274" i="15"/>
  <c r="K274" i="15" s="1"/>
  <c r="H275" i="15"/>
  <c r="H276" i="15"/>
  <c r="K276" i="15" s="1"/>
  <c r="H277" i="15"/>
  <c r="K277" i="15" s="1"/>
  <c r="H278" i="15"/>
  <c r="K278" i="15" s="1"/>
  <c r="H279" i="15"/>
  <c r="K279" i="15" s="1"/>
  <c r="H280" i="15"/>
  <c r="K280" i="15" s="1"/>
  <c r="H281" i="15"/>
  <c r="H282" i="15"/>
  <c r="K282" i="15" s="1"/>
  <c r="H283" i="15"/>
  <c r="H284" i="15"/>
  <c r="K284" i="15" s="1"/>
  <c r="H285" i="15"/>
  <c r="K285" i="15" s="1"/>
  <c r="H286" i="15"/>
  <c r="K286" i="15" s="1"/>
  <c r="H287" i="15"/>
  <c r="K287" i="15" s="1"/>
  <c r="H288" i="15"/>
  <c r="K288" i="15" s="1"/>
  <c r="H289" i="15"/>
  <c r="H290" i="15"/>
  <c r="K290" i="15" s="1"/>
  <c r="H291" i="15"/>
  <c r="H292" i="15"/>
  <c r="K292" i="15" s="1"/>
  <c r="H293" i="15"/>
  <c r="K293" i="15" s="1"/>
  <c r="H294" i="15"/>
  <c r="K294" i="15" s="1"/>
  <c r="H295" i="15"/>
  <c r="K295" i="15" s="1"/>
  <c r="H296" i="15"/>
  <c r="K296" i="15" s="1"/>
  <c r="H297" i="15"/>
  <c r="H298" i="15"/>
  <c r="K298" i="15" s="1"/>
  <c r="H299" i="15"/>
  <c r="H4" i="15"/>
  <c r="K4" i="15" s="1"/>
  <c r="H5" i="15"/>
  <c r="H6" i="15"/>
  <c r="K6" i="15" s="1"/>
  <c r="H7" i="15"/>
  <c r="H8" i="15"/>
  <c r="K8" i="15" s="1"/>
  <c r="H9" i="15"/>
  <c r="K9" i="15" s="1"/>
  <c r="H3" i="15"/>
  <c r="K3" i="15" s="1"/>
  <c r="P25" i="28"/>
  <c r="Q25" i="28"/>
  <c r="R25" i="28"/>
  <c r="S25" i="28"/>
  <c r="T25" i="28"/>
  <c r="P26" i="28"/>
  <c r="Q26" i="28"/>
  <c r="R26" i="28"/>
  <c r="S26" i="28"/>
  <c r="T26" i="28"/>
  <c r="P27" i="28"/>
  <c r="Q27" i="28"/>
  <c r="R27" i="28"/>
  <c r="S27" i="28"/>
  <c r="T27" i="28"/>
  <c r="P28" i="28"/>
  <c r="Q28" i="28"/>
  <c r="R28" i="28"/>
  <c r="S28" i="28"/>
  <c r="T28" i="28"/>
  <c r="P29" i="28"/>
  <c r="Q29" i="28"/>
  <c r="R29" i="28"/>
  <c r="S29" i="28"/>
  <c r="T29" i="28"/>
  <c r="P30" i="28"/>
  <c r="Q30" i="28"/>
  <c r="R30" i="28"/>
  <c r="S30" i="28"/>
  <c r="T30" i="28"/>
  <c r="P31" i="28"/>
  <c r="Q31" i="28"/>
  <c r="R31" i="28"/>
  <c r="S31" i="28"/>
  <c r="T31" i="28"/>
  <c r="P32" i="28"/>
  <c r="Q32" i="28"/>
  <c r="R32" i="28"/>
  <c r="S32" i="28"/>
  <c r="T32" i="28"/>
  <c r="P33" i="28"/>
  <c r="Q33" i="28"/>
  <c r="R33" i="28"/>
  <c r="S33" i="28"/>
  <c r="T33" i="28"/>
  <c r="P34" i="28"/>
  <c r="Q34" i="28"/>
  <c r="R34" i="28"/>
  <c r="S34" i="28"/>
  <c r="T34" i="28"/>
  <c r="P35" i="28"/>
  <c r="Q35" i="28"/>
  <c r="R35" i="28"/>
  <c r="S35" i="28"/>
  <c r="T35" i="28"/>
  <c r="P36" i="28"/>
  <c r="Q36" i="28"/>
  <c r="R36" i="28"/>
  <c r="S36" i="28"/>
  <c r="T36" i="28"/>
  <c r="P37" i="28"/>
  <c r="Q37" i="28"/>
  <c r="R37" i="28"/>
  <c r="S37" i="28"/>
  <c r="T37" i="28"/>
  <c r="P38" i="28"/>
  <c r="Q38" i="28"/>
  <c r="R38" i="28"/>
  <c r="S38" i="28"/>
  <c r="T38" i="28"/>
  <c r="P39" i="28"/>
  <c r="Q39" i="28"/>
  <c r="R39" i="28"/>
  <c r="S39" i="28"/>
  <c r="T39" i="28"/>
  <c r="P40" i="28"/>
  <c r="Q40" i="28"/>
  <c r="R40" i="28"/>
  <c r="S40" i="28"/>
  <c r="T40" i="28"/>
  <c r="P41" i="28"/>
  <c r="Q41" i="28"/>
  <c r="R41" i="28"/>
  <c r="S41" i="28"/>
  <c r="T41" i="28"/>
  <c r="P42" i="28"/>
  <c r="Q42" i="28"/>
  <c r="R42" i="28"/>
  <c r="S42" i="28"/>
  <c r="T42" i="28"/>
  <c r="P43" i="28"/>
  <c r="Q43" i="28"/>
  <c r="R43" i="28"/>
  <c r="S43" i="28"/>
  <c r="T43" i="28"/>
  <c r="P44" i="28"/>
  <c r="Q44" i="28"/>
  <c r="R44" i="28"/>
  <c r="S44" i="28"/>
  <c r="T44" i="28"/>
  <c r="P45" i="28"/>
  <c r="Q45" i="28"/>
  <c r="R45" i="28"/>
  <c r="S45" i="28"/>
  <c r="T45" i="28"/>
  <c r="P46" i="28"/>
  <c r="Q46" i="28"/>
  <c r="R46" i="28"/>
  <c r="S46" i="28"/>
  <c r="T46" i="28"/>
  <c r="P47" i="28"/>
  <c r="Q47" i="28"/>
  <c r="R47" i="28"/>
  <c r="S47" i="28"/>
  <c r="T47" i="28"/>
  <c r="P48" i="28"/>
  <c r="Q48" i="28"/>
  <c r="R48" i="28"/>
  <c r="S48" i="28"/>
  <c r="T48" i="28"/>
  <c r="P49" i="28"/>
  <c r="Q49" i="28"/>
  <c r="R49" i="28"/>
  <c r="S49" i="28"/>
  <c r="T49" i="28"/>
  <c r="P50" i="28"/>
  <c r="Q50" i="28"/>
  <c r="R50" i="28"/>
  <c r="S50" i="28"/>
  <c r="T50" i="28"/>
  <c r="P51" i="28"/>
  <c r="Q51" i="28"/>
  <c r="R51" i="28"/>
  <c r="S51" i="28"/>
  <c r="T51" i="28"/>
  <c r="P52" i="28"/>
  <c r="Q52" i="28"/>
  <c r="R52" i="28"/>
  <c r="S52" i="28"/>
  <c r="T52" i="28"/>
  <c r="P53" i="28"/>
  <c r="Q53" i="28"/>
  <c r="R53" i="28"/>
  <c r="S53" i="28"/>
  <c r="T53" i="28"/>
  <c r="P54" i="28"/>
  <c r="Q54" i="28"/>
  <c r="R54" i="28"/>
  <c r="S54" i="28"/>
  <c r="T54" i="28"/>
  <c r="P55" i="28"/>
  <c r="Q55" i="28"/>
  <c r="R55" i="28"/>
  <c r="S55" i="28"/>
  <c r="T55" i="28"/>
  <c r="P56" i="28"/>
  <c r="Q56" i="28"/>
  <c r="R56" i="28"/>
  <c r="S56" i="28"/>
  <c r="T56" i="28"/>
  <c r="P57" i="28"/>
  <c r="Q57" i="28"/>
  <c r="R57" i="28"/>
  <c r="S57" i="28"/>
  <c r="T57" i="28"/>
  <c r="P58" i="28"/>
  <c r="Q58" i="28"/>
  <c r="R58" i="28"/>
  <c r="S58" i="28"/>
  <c r="T58" i="28"/>
  <c r="P59" i="28"/>
  <c r="Q59" i="28"/>
  <c r="R59" i="28"/>
  <c r="S59" i="28"/>
  <c r="T59" i="28"/>
  <c r="P60" i="28"/>
  <c r="Q60" i="28"/>
  <c r="R60" i="28"/>
  <c r="S60" i="28"/>
  <c r="T60" i="28"/>
  <c r="P61" i="28"/>
  <c r="Q61" i="28"/>
  <c r="R61" i="28"/>
  <c r="S61" i="28"/>
  <c r="T61" i="28"/>
  <c r="P62" i="28"/>
  <c r="Q62" i="28"/>
  <c r="R62" i="28"/>
  <c r="S62" i="28"/>
  <c r="T62" i="28"/>
  <c r="P63" i="28"/>
  <c r="Q63" i="28"/>
  <c r="R63" i="28"/>
  <c r="S63" i="28"/>
  <c r="T63" i="28"/>
  <c r="P64" i="28"/>
  <c r="Q64" i="28"/>
  <c r="R64" i="28"/>
  <c r="S64" i="28"/>
  <c r="T64" i="28"/>
  <c r="P65" i="28"/>
  <c r="Q65" i="28"/>
  <c r="R65" i="28"/>
  <c r="S65" i="28"/>
  <c r="T65" i="28"/>
  <c r="P66" i="28"/>
  <c r="Q66" i="28"/>
  <c r="R66" i="28"/>
  <c r="S66" i="28"/>
  <c r="T66" i="28"/>
  <c r="P67" i="28"/>
  <c r="Q67" i="28"/>
  <c r="R67" i="28"/>
  <c r="S67" i="28"/>
  <c r="T67" i="28"/>
  <c r="P68" i="28"/>
  <c r="Q68" i="28"/>
  <c r="R68" i="28"/>
  <c r="S68" i="28"/>
  <c r="T68" i="28"/>
  <c r="P69" i="28"/>
  <c r="Q69" i="28"/>
  <c r="R69" i="28"/>
  <c r="S69" i="28"/>
  <c r="T69" i="28"/>
  <c r="P70" i="28"/>
  <c r="Q70" i="28"/>
  <c r="R70" i="28"/>
  <c r="S70" i="28"/>
  <c r="T70" i="28"/>
  <c r="P71" i="28"/>
  <c r="Q71" i="28"/>
  <c r="R71" i="28"/>
  <c r="S71" i="28"/>
  <c r="T71" i="28"/>
  <c r="P72" i="28"/>
  <c r="Q72" i="28"/>
  <c r="R72" i="28"/>
  <c r="S72" i="28"/>
  <c r="T72" i="28"/>
  <c r="P73" i="28"/>
  <c r="Q73" i="28"/>
  <c r="R73" i="28"/>
  <c r="S73" i="28"/>
  <c r="T73" i="28"/>
  <c r="P74" i="28"/>
  <c r="Q74" i="28"/>
  <c r="R74" i="28"/>
  <c r="S74" i="28"/>
  <c r="T74" i="28"/>
  <c r="P75" i="28"/>
  <c r="Q75" i="28"/>
  <c r="R75" i="28"/>
  <c r="S75" i="28"/>
  <c r="T75" i="28"/>
  <c r="P76" i="28"/>
  <c r="Q76" i="28"/>
  <c r="R76" i="28"/>
  <c r="S76" i="28"/>
  <c r="T76" i="28"/>
  <c r="P77" i="28"/>
  <c r="Q77" i="28"/>
  <c r="R77" i="28"/>
  <c r="S77" i="28"/>
  <c r="T77" i="28"/>
  <c r="P78" i="28"/>
  <c r="Q78" i="28"/>
  <c r="R78" i="28"/>
  <c r="S78" i="28"/>
  <c r="T78" i="28"/>
  <c r="P79" i="28"/>
  <c r="Q79" i="28"/>
  <c r="R79" i="28"/>
  <c r="S79" i="28"/>
  <c r="T79" i="28"/>
  <c r="P80" i="28"/>
  <c r="Q80" i="28"/>
  <c r="R80" i="28"/>
  <c r="S80" i="28"/>
  <c r="T80" i="28"/>
  <c r="P81" i="28"/>
  <c r="Q81" i="28"/>
  <c r="R81" i="28"/>
  <c r="S81" i="28"/>
  <c r="T81" i="28"/>
  <c r="P82" i="28"/>
  <c r="Q82" i="28"/>
  <c r="R82" i="28"/>
  <c r="S82" i="28"/>
  <c r="T82" i="28"/>
  <c r="P83" i="28"/>
  <c r="Q83" i="28"/>
  <c r="R83" i="28"/>
  <c r="S83" i="28"/>
  <c r="T83" i="28"/>
  <c r="P84" i="28"/>
  <c r="Q84" i="28"/>
  <c r="R84" i="28"/>
  <c r="S84" i="28"/>
  <c r="T84" i="28"/>
  <c r="P85" i="28"/>
  <c r="Q85" i="28"/>
  <c r="R85" i="28"/>
  <c r="S85" i="28"/>
  <c r="T85" i="28"/>
  <c r="P86" i="28"/>
  <c r="Q86" i="28"/>
  <c r="R86" i="28"/>
  <c r="S86" i="28"/>
  <c r="T86" i="28"/>
  <c r="P87" i="28"/>
  <c r="Q87" i="28"/>
  <c r="R87" i="28"/>
  <c r="S87" i="28"/>
  <c r="T87" i="28"/>
  <c r="P88" i="28"/>
  <c r="Q88" i="28"/>
  <c r="R88" i="28"/>
  <c r="S88" i="28"/>
  <c r="T88" i="28"/>
  <c r="P89" i="28"/>
  <c r="Q89" i="28"/>
  <c r="R89" i="28"/>
  <c r="S89" i="28"/>
  <c r="T89" i="28"/>
  <c r="P90" i="28"/>
  <c r="Q90" i="28"/>
  <c r="R90" i="28"/>
  <c r="S90" i="28"/>
  <c r="T90" i="28"/>
  <c r="P91" i="28"/>
  <c r="Q91" i="28"/>
  <c r="R91" i="28"/>
  <c r="S91" i="28"/>
  <c r="T91" i="28"/>
  <c r="P92" i="28"/>
  <c r="Q92" i="28"/>
  <c r="R92" i="28"/>
  <c r="S92" i="28"/>
  <c r="T92" i="28"/>
  <c r="P93" i="28"/>
  <c r="Q93" i="28"/>
  <c r="R93" i="28"/>
  <c r="S93" i="28"/>
  <c r="T93" i="28"/>
  <c r="P94" i="28"/>
  <c r="Q94" i="28"/>
  <c r="R94" i="28"/>
  <c r="S94" i="28"/>
  <c r="T94" i="28"/>
  <c r="P95" i="28"/>
  <c r="Q95" i="28"/>
  <c r="R95" i="28"/>
  <c r="S95" i="28"/>
  <c r="T95" i="28"/>
  <c r="P96" i="28"/>
  <c r="Q96" i="28"/>
  <c r="R96" i="28"/>
  <c r="S96" i="28"/>
  <c r="T96" i="28"/>
  <c r="P97" i="28"/>
  <c r="Q97" i="28"/>
  <c r="R97" i="28"/>
  <c r="S97" i="28"/>
  <c r="T97" i="28"/>
  <c r="P98" i="28"/>
  <c r="Q98" i="28"/>
  <c r="R98" i="28"/>
  <c r="S98" i="28"/>
  <c r="T98" i="28"/>
  <c r="P99" i="28"/>
  <c r="Q99" i="28"/>
  <c r="R99" i="28"/>
  <c r="S99" i="28"/>
  <c r="T99" i="28"/>
  <c r="P100" i="28"/>
  <c r="Q100" i="28"/>
  <c r="R100" i="28"/>
  <c r="S100" i="28"/>
  <c r="T100" i="28"/>
  <c r="P101" i="28"/>
  <c r="Q101" i="28"/>
  <c r="R101" i="28"/>
  <c r="S101" i="28"/>
  <c r="T101" i="28"/>
  <c r="P102" i="28"/>
  <c r="Q102" i="28"/>
  <c r="R102" i="28"/>
  <c r="S102" i="28"/>
  <c r="T102" i="28"/>
  <c r="P103" i="28"/>
  <c r="Q103" i="28"/>
  <c r="R103" i="28"/>
  <c r="S103" i="28"/>
  <c r="T103" i="28"/>
  <c r="P104" i="28"/>
  <c r="Q104" i="28"/>
  <c r="R104" i="28"/>
  <c r="S104" i="28"/>
  <c r="T104" i="28"/>
  <c r="P105" i="28"/>
  <c r="Q105" i="28"/>
  <c r="R105" i="28"/>
  <c r="S105" i="28"/>
  <c r="T105" i="28"/>
  <c r="P106" i="28"/>
  <c r="Q106" i="28"/>
  <c r="R106" i="28"/>
  <c r="S106" i="28"/>
  <c r="T106" i="28"/>
  <c r="P107" i="28"/>
  <c r="Q107" i="28"/>
  <c r="R107" i="28"/>
  <c r="S107" i="28"/>
  <c r="T107" i="28"/>
  <c r="P108" i="28"/>
  <c r="Q108" i="28"/>
  <c r="R108" i="28"/>
  <c r="S108" i="28"/>
  <c r="T108" i="28"/>
  <c r="P109" i="28"/>
  <c r="Q109" i="28"/>
  <c r="R109" i="28"/>
  <c r="S109" i="28"/>
  <c r="T109" i="28"/>
  <c r="P110" i="28"/>
  <c r="Q110" i="28"/>
  <c r="R110" i="28"/>
  <c r="S110" i="28"/>
  <c r="T110" i="28"/>
  <c r="P111" i="28"/>
  <c r="Q111" i="28"/>
  <c r="R111" i="28"/>
  <c r="S111" i="28"/>
  <c r="T111" i="28"/>
  <c r="P112" i="28"/>
  <c r="Q112" i="28"/>
  <c r="R112" i="28"/>
  <c r="S112" i="28"/>
  <c r="T112" i="28"/>
  <c r="P113" i="28"/>
  <c r="Q113" i="28"/>
  <c r="R113" i="28"/>
  <c r="S113" i="28"/>
  <c r="T113" i="28"/>
  <c r="P114" i="28"/>
  <c r="Q114" i="28"/>
  <c r="R114" i="28"/>
  <c r="S114" i="28"/>
  <c r="T114" i="28"/>
  <c r="P115" i="28"/>
  <c r="Q115" i="28"/>
  <c r="R115" i="28"/>
  <c r="S115" i="28"/>
  <c r="T115" i="28"/>
  <c r="P116" i="28"/>
  <c r="Q116" i="28"/>
  <c r="R116" i="28"/>
  <c r="S116" i="28"/>
  <c r="T116" i="28"/>
  <c r="P117" i="28"/>
  <c r="Q117" i="28"/>
  <c r="R117" i="28"/>
  <c r="S117" i="28"/>
  <c r="T117" i="28"/>
  <c r="P118" i="28"/>
  <c r="Q118" i="28"/>
  <c r="R118" i="28"/>
  <c r="S118" i="28"/>
  <c r="T118" i="28"/>
  <c r="P119" i="28"/>
  <c r="Q119" i="28"/>
  <c r="R119" i="28"/>
  <c r="S119" i="28"/>
  <c r="T119" i="28"/>
  <c r="P120" i="28"/>
  <c r="Q120" i="28"/>
  <c r="R120" i="28"/>
  <c r="S120" i="28"/>
  <c r="T120" i="28"/>
  <c r="P121" i="28"/>
  <c r="Q121" i="28"/>
  <c r="R121" i="28"/>
  <c r="S121" i="28"/>
  <c r="T121" i="28"/>
  <c r="P122" i="28"/>
  <c r="Q122" i="28"/>
  <c r="R122" i="28"/>
  <c r="S122" i="28"/>
  <c r="T122" i="28"/>
  <c r="P123" i="28"/>
  <c r="Q123" i="28"/>
  <c r="R123" i="28"/>
  <c r="S123" i="28"/>
  <c r="T123" i="28"/>
  <c r="P124" i="28"/>
  <c r="Q124" i="28"/>
  <c r="R124" i="28"/>
  <c r="S124" i="28"/>
  <c r="T124" i="28"/>
  <c r="P125" i="28"/>
  <c r="Q125" i="28"/>
  <c r="R125" i="28"/>
  <c r="S125" i="28"/>
  <c r="T125" i="28"/>
  <c r="P126" i="28"/>
  <c r="Q126" i="28"/>
  <c r="R126" i="28"/>
  <c r="S126" i="28"/>
  <c r="T126" i="28"/>
  <c r="P127" i="28"/>
  <c r="Q127" i="28"/>
  <c r="R127" i="28"/>
  <c r="S127" i="28"/>
  <c r="T127" i="28"/>
  <c r="P128" i="28"/>
  <c r="Q128" i="28"/>
  <c r="R128" i="28"/>
  <c r="S128" i="28"/>
  <c r="T128" i="28"/>
  <c r="P129" i="28"/>
  <c r="Q129" i="28"/>
  <c r="R129" i="28"/>
  <c r="S129" i="28"/>
  <c r="T129" i="28"/>
  <c r="P130" i="28"/>
  <c r="Q130" i="28"/>
  <c r="R130" i="28"/>
  <c r="S130" i="28"/>
  <c r="T130" i="28"/>
  <c r="P131" i="28"/>
  <c r="Q131" i="28"/>
  <c r="R131" i="28"/>
  <c r="S131" i="28"/>
  <c r="T131" i="28"/>
  <c r="P132" i="28"/>
  <c r="Q132" i="28"/>
  <c r="R132" i="28"/>
  <c r="S132" i="28"/>
  <c r="T132" i="28"/>
  <c r="P133" i="28"/>
  <c r="Q133" i="28"/>
  <c r="R133" i="28"/>
  <c r="S133" i="28"/>
  <c r="T133" i="28"/>
  <c r="P134" i="28"/>
  <c r="Q134" i="28"/>
  <c r="R134" i="28"/>
  <c r="S134" i="28"/>
  <c r="T134" i="28"/>
  <c r="P135" i="28"/>
  <c r="Q135" i="28"/>
  <c r="R135" i="28"/>
  <c r="S135" i="28"/>
  <c r="T135" i="28"/>
  <c r="P136" i="28"/>
  <c r="Q136" i="28"/>
  <c r="R136" i="28"/>
  <c r="S136" i="28"/>
  <c r="T136" i="28"/>
  <c r="P137" i="28"/>
  <c r="Q137" i="28"/>
  <c r="R137" i="28"/>
  <c r="S137" i="28"/>
  <c r="T137" i="28"/>
  <c r="P138" i="28"/>
  <c r="Q138" i="28"/>
  <c r="R138" i="28"/>
  <c r="S138" i="28"/>
  <c r="T138" i="28"/>
  <c r="P139" i="28"/>
  <c r="Q139" i="28"/>
  <c r="R139" i="28"/>
  <c r="S139" i="28"/>
  <c r="T139" i="28"/>
  <c r="P140" i="28"/>
  <c r="Q140" i="28"/>
  <c r="R140" i="28"/>
  <c r="S140" i="28"/>
  <c r="T140" i="28"/>
  <c r="P141" i="28"/>
  <c r="Q141" i="28"/>
  <c r="R141" i="28"/>
  <c r="S141" i="28"/>
  <c r="T141" i="28"/>
  <c r="P142" i="28"/>
  <c r="Q142" i="28"/>
  <c r="R142" i="28"/>
  <c r="S142" i="28"/>
  <c r="T142" i="28"/>
  <c r="P143" i="28"/>
  <c r="Q143" i="28"/>
  <c r="R143" i="28"/>
  <c r="S143" i="28"/>
  <c r="T143" i="28"/>
  <c r="P144" i="28"/>
  <c r="Q144" i="28"/>
  <c r="R144" i="28"/>
  <c r="S144" i="28"/>
  <c r="T144" i="28"/>
  <c r="P145" i="28"/>
  <c r="Q145" i="28"/>
  <c r="R145" i="28"/>
  <c r="S145" i="28"/>
  <c r="T145" i="28"/>
  <c r="P146" i="28"/>
  <c r="Q146" i="28"/>
  <c r="R146" i="28"/>
  <c r="S146" i="28"/>
  <c r="T146" i="28"/>
  <c r="P147" i="28"/>
  <c r="Q147" i="28"/>
  <c r="R147" i="28"/>
  <c r="S147" i="28"/>
  <c r="T147" i="28"/>
  <c r="P148" i="28"/>
  <c r="Q148" i="28"/>
  <c r="R148" i="28"/>
  <c r="S148" i="28"/>
  <c r="T148" i="28"/>
  <c r="P149" i="28"/>
  <c r="Q149" i="28"/>
  <c r="R149" i="28"/>
  <c r="S149" i="28"/>
  <c r="T149" i="28"/>
  <c r="P150" i="28"/>
  <c r="Q150" i="28"/>
  <c r="R150" i="28"/>
  <c r="S150" i="28"/>
  <c r="T150" i="28"/>
  <c r="P151" i="28"/>
  <c r="Q151" i="28"/>
  <c r="R151" i="28"/>
  <c r="S151" i="28"/>
  <c r="T151" i="28"/>
  <c r="P152" i="28"/>
  <c r="Q152" i="28"/>
  <c r="R152" i="28"/>
  <c r="S152" i="28"/>
  <c r="T152" i="28"/>
  <c r="P153" i="28"/>
  <c r="Q153" i="28"/>
  <c r="R153" i="28"/>
  <c r="S153" i="28"/>
  <c r="T153" i="28"/>
  <c r="P154" i="28"/>
  <c r="Q154" i="28"/>
  <c r="R154" i="28"/>
  <c r="S154" i="28"/>
  <c r="T154" i="28"/>
  <c r="P155" i="28"/>
  <c r="Q155" i="28"/>
  <c r="R155" i="28"/>
  <c r="S155" i="28"/>
  <c r="T155" i="28"/>
  <c r="P156" i="28"/>
  <c r="Q156" i="28"/>
  <c r="R156" i="28"/>
  <c r="S156" i="28"/>
  <c r="T156" i="28"/>
  <c r="P157" i="28"/>
  <c r="Q157" i="28"/>
  <c r="R157" i="28"/>
  <c r="S157" i="28"/>
  <c r="T157" i="28"/>
  <c r="P158" i="28"/>
  <c r="Q158" i="28"/>
  <c r="R158" i="28"/>
  <c r="S158" i="28"/>
  <c r="T158" i="28"/>
  <c r="P159" i="28"/>
  <c r="Q159" i="28"/>
  <c r="R159" i="28"/>
  <c r="S159" i="28"/>
  <c r="T159" i="28"/>
  <c r="P160" i="28"/>
  <c r="Q160" i="28"/>
  <c r="R160" i="28"/>
  <c r="S160" i="28"/>
  <c r="T160" i="28"/>
  <c r="P161" i="28"/>
  <c r="Q161" i="28"/>
  <c r="R161" i="28"/>
  <c r="S161" i="28"/>
  <c r="T161" i="28"/>
  <c r="P162" i="28"/>
  <c r="Q162" i="28"/>
  <c r="R162" i="28"/>
  <c r="S162" i="28"/>
  <c r="T162" i="28"/>
  <c r="P163" i="28"/>
  <c r="Q163" i="28"/>
  <c r="R163" i="28"/>
  <c r="S163" i="28"/>
  <c r="T163" i="28"/>
  <c r="P164" i="28"/>
  <c r="Q164" i="28"/>
  <c r="R164" i="28"/>
  <c r="S164" i="28"/>
  <c r="T164" i="28"/>
  <c r="P165" i="28"/>
  <c r="Q165" i="28"/>
  <c r="R165" i="28"/>
  <c r="S165" i="28"/>
  <c r="T165" i="28"/>
  <c r="P166" i="28"/>
  <c r="Q166" i="28"/>
  <c r="R166" i="28"/>
  <c r="S166" i="28"/>
  <c r="T166" i="28"/>
  <c r="P167" i="28"/>
  <c r="Q167" i="28"/>
  <c r="R167" i="28"/>
  <c r="S167" i="28"/>
  <c r="T167" i="28"/>
  <c r="P168" i="28"/>
  <c r="Q168" i="28"/>
  <c r="R168" i="28"/>
  <c r="S168" i="28"/>
  <c r="T168" i="28"/>
  <c r="P169" i="28"/>
  <c r="Q169" i="28"/>
  <c r="R169" i="28"/>
  <c r="S169" i="28"/>
  <c r="T169" i="28"/>
  <c r="P170" i="28"/>
  <c r="Q170" i="28"/>
  <c r="R170" i="28"/>
  <c r="S170" i="28"/>
  <c r="T170" i="28"/>
  <c r="P171" i="28"/>
  <c r="Q171" i="28"/>
  <c r="R171" i="28"/>
  <c r="S171" i="28"/>
  <c r="T171" i="28"/>
  <c r="P172" i="28"/>
  <c r="Q172" i="28"/>
  <c r="R172" i="28"/>
  <c r="S172" i="28"/>
  <c r="T172" i="28"/>
  <c r="P173" i="28"/>
  <c r="Q173" i="28"/>
  <c r="R173" i="28"/>
  <c r="S173" i="28"/>
  <c r="T173" i="28"/>
  <c r="P174" i="28"/>
  <c r="Q174" i="28"/>
  <c r="R174" i="28"/>
  <c r="S174" i="28"/>
  <c r="T174" i="28"/>
  <c r="P175" i="28"/>
  <c r="Q175" i="28"/>
  <c r="R175" i="28"/>
  <c r="S175" i="28"/>
  <c r="T175" i="28"/>
  <c r="P176" i="28"/>
  <c r="Q176" i="28"/>
  <c r="R176" i="28"/>
  <c r="S176" i="28"/>
  <c r="T176" i="28"/>
  <c r="P177" i="28"/>
  <c r="Q177" i="28"/>
  <c r="R177" i="28"/>
  <c r="S177" i="28"/>
  <c r="T177" i="28"/>
  <c r="P178" i="28"/>
  <c r="Q178" i="28"/>
  <c r="R178" i="28"/>
  <c r="S178" i="28"/>
  <c r="T178" i="28"/>
  <c r="P179" i="28"/>
  <c r="Q179" i="28"/>
  <c r="R179" i="28"/>
  <c r="S179" i="28"/>
  <c r="T179" i="28"/>
  <c r="P180" i="28"/>
  <c r="Q180" i="28"/>
  <c r="R180" i="28"/>
  <c r="S180" i="28"/>
  <c r="T180" i="28"/>
  <c r="P181" i="28"/>
  <c r="Q181" i="28"/>
  <c r="R181" i="28"/>
  <c r="S181" i="28"/>
  <c r="T181" i="28"/>
  <c r="P182" i="28"/>
  <c r="Q182" i="28"/>
  <c r="R182" i="28"/>
  <c r="S182" i="28"/>
  <c r="T182" i="28"/>
  <c r="P183" i="28"/>
  <c r="Q183" i="28"/>
  <c r="R183" i="28"/>
  <c r="S183" i="28"/>
  <c r="T183" i="28"/>
  <c r="P184" i="28"/>
  <c r="Q184" i="28"/>
  <c r="R184" i="28"/>
  <c r="S184" i="28"/>
  <c r="T184" i="28"/>
  <c r="P185" i="28"/>
  <c r="Q185" i="28"/>
  <c r="R185" i="28"/>
  <c r="S185" i="28"/>
  <c r="T185" i="28"/>
  <c r="P186" i="28"/>
  <c r="Q186" i="28"/>
  <c r="R186" i="28"/>
  <c r="S186" i="28"/>
  <c r="T186" i="28"/>
  <c r="P187" i="28"/>
  <c r="Q187" i="28"/>
  <c r="R187" i="28"/>
  <c r="S187" i="28"/>
  <c r="T187" i="28"/>
  <c r="P188" i="28"/>
  <c r="Q188" i="28"/>
  <c r="R188" i="28"/>
  <c r="S188" i="28"/>
  <c r="T188" i="28"/>
  <c r="P189" i="28"/>
  <c r="Q189" i="28"/>
  <c r="R189" i="28"/>
  <c r="S189" i="28"/>
  <c r="T189" i="28"/>
  <c r="P190" i="28"/>
  <c r="Q190" i="28"/>
  <c r="R190" i="28"/>
  <c r="S190" i="28"/>
  <c r="T190" i="28"/>
  <c r="P191" i="28"/>
  <c r="Q191" i="28"/>
  <c r="R191" i="28"/>
  <c r="S191" i="28"/>
  <c r="T191" i="28"/>
  <c r="P192" i="28"/>
  <c r="Q192" i="28"/>
  <c r="R192" i="28"/>
  <c r="S192" i="28"/>
  <c r="T192" i="28"/>
  <c r="P193" i="28"/>
  <c r="Q193" i="28"/>
  <c r="R193" i="28"/>
  <c r="S193" i="28"/>
  <c r="T193" i="28"/>
  <c r="P194" i="28"/>
  <c r="Q194" i="28"/>
  <c r="R194" i="28"/>
  <c r="S194" i="28"/>
  <c r="T194" i="28"/>
  <c r="P195" i="28"/>
  <c r="Q195" i="28"/>
  <c r="R195" i="28"/>
  <c r="S195" i="28"/>
  <c r="T195" i="28"/>
  <c r="P196" i="28"/>
  <c r="Q196" i="28"/>
  <c r="R196" i="28"/>
  <c r="S196" i="28"/>
  <c r="T196" i="28"/>
  <c r="P197" i="28"/>
  <c r="Q197" i="28"/>
  <c r="R197" i="28"/>
  <c r="S197" i="28"/>
  <c r="T197" i="28"/>
  <c r="P198" i="28"/>
  <c r="Q198" i="28"/>
  <c r="R198" i="28"/>
  <c r="S198" i="28"/>
  <c r="T198" i="28"/>
  <c r="P199" i="28"/>
  <c r="Q199" i="28"/>
  <c r="R199" i="28"/>
  <c r="S199" i="28"/>
  <c r="T199" i="28"/>
  <c r="P200" i="28"/>
  <c r="Q200" i="28"/>
  <c r="R200" i="28"/>
  <c r="S200" i="28"/>
  <c r="T200" i="28"/>
  <c r="P201" i="28"/>
  <c r="Q201" i="28"/>
  <c r="R201" i="28"/>
  <c r="S201" i="28"/>
  <c r="T201" i="28"/>
  <c r="P202" i="28"/>
  <c r="Q202" i="28"/>
  <c r="R202" i="28"/>
  <c r="S202" i="28"/>
  <c r="T202" i="28"/>
  <c r="P203" i="28"/>
  <c r="Q203" i="28"/>
  <c r="R203" i="28"/>
  <c r="S203" i="28"/>
  <c r="T203" i="28"/>
  <c r="P204" i="28"/>
  <c r="Q204" i="28"/>
  <c r="R204" i="28"/>
  <c r="S204" i="28"/>
  <c r="T204" i="28"/>
  <c r="P205" i="28"/>
  <c r="Q205" i="28"/>
  <c r="R205" i="28"/>
  <c r="S205" i="28"/>
  <c r="T205" i="28"/>
  <c r="P206" i="28"/>
  <c r="Q206" i="28"/>
  <c r="R206" i="28"/>
  <c r="S206" i="28"/>
  <c r="T206" i="28"/>
  <c r="P207" i="28"/>
  <c r="Q207" i="28"/>
  <c r="R207" i="28"/>
  <c r="S207" i="28"/>
  <c r="T207" i="28"/>
  <c r="P208" i="28"/>
  <c r="Q208" i="28"/>
  <c r="R208" i="28"/>
  <c r="S208" i="28"/>
  <c r="T208" i="28"/>
  <c r="P209" i="28"/>
  <c r="Q209" i="28"/>
  <c r="R209" i="28"/>
  <c r="S209" i="28"/>
  <c r="T209" i="28"/>
  <c r="P210" i="28"/>
  <c r="Q210" i="28"/>
  <c r="R210" i="28"/>
  <c r="S210" i="28"/>
  <c r="T210" i="28"/>
  <c r="P211" i="28"/>
  <c r="Q211" i="28"/>
  <c r="R211" i="28"/>
  <c r="S211" i="28"/>
  <c r="T211" i="28"/>
  <c r="P212" i="28"/>
  <c r="Q212" i="28"/>
  <c r="R212" i="28"/>
  <c r="S212" i="28"/>
  <c r="T212" i="28"/>
  <c r="P213" i="28"/>
  <c r="Q213" i="28"/>
  <c r="R213" i="28"/>
  <c r="S213" i="28"/>
  <c r="T213" i="28"/>
  <c r="P214" i="28"/>
  <c r="Q214" i="28"/>
  <c r="R214" i="28"/>
  <c r="S214" i="28"/>
  <c r="T214" i="28"/>
  <c r="P215" i="28"/>
  <c r="Q215" i="28"/>
  <c r="R215" i="28"/>
  <c r="S215" i="28"/>
  <c r="T215" i="28"/>
  <c r="P216" i="28"/>
  <c r="Q216" i="28"/>
  <c r="R216" i="28"/>
  <c r="S216" i="28"/>
  <c r="T216" i="28"/>
  <c r="P217" i="28"/>
  <c r="Q217" i="28"/>
  <c r="R217" i="28"/>
  <c r="S217" i="28"/>
  <c r="T217" i="28"/>
  <c r="P218" i="28"/>
  <c r="Q218" i="28"/>
  <c r="R218" i="28"/>
  <c r="S218" i="28"/>
  <c r="T218" i="28"/>
  <c r="P219" i="28"/>
  <c r="Q219" i="28"/>
  <c r="R219" i="28"/>
  <c r="S219" i="28"/>
  <c r="T219" i="28"/>
  <c r="P220" i="28"/>
  <c r="Q220" i="28"/>
  <c r="R220" i="28"/>
  <c r="S220" i="28"/>
  <c r="T220" i="28"/>
  <c r="P221" i="28"/>
  <c r="Q221" i="28"/>
  <c r="R221" i="28"/>
  <c r="S221" i="28"/>
  <c r="T221" i="28"/>
  <c r="P222" i="28"/>
  <c r="Q222" i="28"/>
  <c r="R222" i="28"/>
  <c r="S222" i="28"/>
  <c r="T222" i="28"/>
  <c r="P223" i="28"/>
  <c r="Q223" i="28"/>
  <c r="R223" i="28"/>
  <c r="S223" i="28"/>
  <c r="T223" i="28"/>
  <c r="P224" i="28"/>
  <c r="Q224" i="28"/>
  <c r="R224" i="28"/>
  <c r="S224" i="28"/>
  <c r="T224" i="28"/>
  <c r="P225" i="28"/>
  <c r="Q225" i="28"/>
  <c r="R225" i="28"/>
  <c r="S225" i="28"/>
  <c r="T225" i="28"/>
  <c r="P226" i="28"/>
  <c r="Q226" i="28"/>
  <c r="R226" i="28"/>
  <c r="S226" i="28"/>
  <c r="T226" i="28"/>
  <c r="P227" i="28"/>
  <c r="Q227" i="28"/>
  <c r="R227" i="28"/>
  <c r="S227" i="28"/>
  <c r="T227" i="28"/>
  <c r="P228" i="28"/>
  <c r="Q228" i="28"/>
  <c r="R228" i="28"/>
  <c r="S228" i="28"/>
  <c r="T228" i="28"/>
  <c r="P229" i="28"/>
  <c r="Q229" i="28"/>
  <c r="R229" i="28"/>
  <c r="S229" i="28"/>
  <c r="T229" i="28"/>
  <c r="P230" i="28"/>
  <c r="Q230" i="28"/>
  <c r="R230" i="28"/>
  <c r="S230" i="28"/>
  <c r="T230" i="28"/>
  <c r="P231" i="28"/>
  <c r="Q231" i="28"/>
  <c r="R231" i="28"/>
  <c r="S231" i="28"/>
  <c r="T231" i="28"/>
  <c r="P232" i="28"/>
  <c r="Q232" i="28"/>
  <c r="R232" i="28"/>
  <c r="S232" i="28"/>
  <c r="T232" i="28"/>
  <c r="P233" i="28"/>
  <c r="Q233" i="28"/>
  <c r="R233" i="28"/>
  <c r="S233" i="28"/>
  <c r="T233" i="28"/>
  <c r="P234" i="28"/>
  <c r="Q234" i="28"/>
  <c r="R234" i="28"/>
  <c r="S234" i="28"/>
  <c r="T234" i="28"/>
  <c r="P235" i="28"/>
  <c r="Q235" i="28"/>
  <c r="R235" i="28"/>
  <c r="S235" i="28"/>
  <c r="T235" i="28"/>
  <c r="P236" i="28"/>
  <c r="Q236" i="28"/>
  <c r="R236" i="28"/>
  <c r="S236" i="28"/>
  <c r="T236" i="28"/>
  <c r="P237" i="28"/>
  <c r="Q237" i="28"/>
  <c r="R237" i="28"/>
  <c r="S237" i="28"/>
  <c r="T237" i="28"/>
  <c r="P238" i="28"/>
  <c r="Q238" i="28"/>
  <c r="R238" i="28"/>
  <c r="S238" i="28"/>
  <c r="T238" i="28"/>
  <c r="P239" i="28"/>
  <c r="Q239" i="28"/>
  <c r="R239" i="28"/>
  <c r="S239" i="28"/>
  <c r="T239" i="28"/>
  <c r="P240" i="28"/>
  <c r="Q240" i="28"/>
  <c r="R240" i="28"/>
  <c r="S240" i="28"/>
  <c r="T240" i="28"/>
  <c r="P241" i="28"/>
  <c r="Q241" i="28"/>
  <c r="R241" i="28"/>
  <c r="S241" i="28"/>
  <c r="T241" i="28"/>
  <c r="P242" i="28"/>
  <c r="Q242" i="28"/>
  <c r="R242" i="28"/>
  <c r="S242" i="28"/>
  <c r="T242" i="28"/>
  <c r="P243" i="28"/>
  <c r="Q243" i="28"/>
  <c r="R243" i="28"/>
  <c r="S243" i="28"/>
  <c r="T243" i="28"/>
  <c r="P244" i="28"/>
  <c r="Q244" i="28"/>
  <c r="R244" i="28"/>
  <c r="S244" i="28"/>
  <c r="T244" i="28"/>
  <c r="P245" i="28"/>
  <c r="Q245" i="28"/>
  <c r="R245" i="28"/>
  <c r="S245" i="28"/>
  <c r="T245" i="28"/>
  <c r="P246" i="28"/>
  <c r="Q246" i="28"/>
  <c r="R246" i="28"/>
  <c r="S246" i="28"/>
  <c r="T246" i="28"/>
  <c r="P247" i="28"/>
  <c r="Q247" i="28"/>
  <c r="R247" i="28"/>
  <c r="S247" i="28"/>
  <c r="T247" i="28"/>
  <c r="P248" i="28"/>
  <c r="Q248" i="28"/>
  <c r="R248" i="28"/>
  <c r="S248" i="28"/>
  <c r="T248" i="28"/>
  <c r="P249" i="28"/>
  <c r="Q249" i="28"/>
  <c r="R249" i="28"/>
  <c r="S249" i="28"/>
  <c r="T249" i="28"/>
  <c r="P250" i="28"/>
  <c r="Q250" i="28"/>
  <c r="R250" i="28"/>
  <c r="S250" i="28"/>
  <c r="T250" i="28"/>
  <c r="P251" i="28"/>
  <c r="Q251" i="28"/>
  <c r="R251" i="28"/>
  <c r="S251" i="28"/>
  <c r="T251" i="28"/>
  <c r="P252" i="28"/>
  <c r="Q252" i="28"/>
  <c r="R252" i="28"/>
  <c r="S252" i="28"/>
  <c r="T252" i="28"/>
  <c r="P253" i="28"/>
  <c r="Q253" i="28"/>
  <c r="R253" i="28"/>
  <c r="S253" i="28"/>
  <c r="T253" i="28"/>
  <c r="P254" i="28"/>
  <c r="Q254" i="28"/>
  <c r="R254" i="28"/>
  <c r="S254" i="28"/>
  <c r="T254" i="28"/>
  <c r="P255" i="28"/>
  <c r="Q255" i="28"/>
  <c r="R255" i="28"/>
  <c r="S255" i="28"/>
  <c r="T255" i="28"/>
  <c r="P256" i="28"/>
  <c r="Q256" i="28"/>
  <c r="R256" i="28"/>
  <c r="S256" i="28"/>
  <c r="T256" i="28"/>
  <c r="P257" i="28"/>
  <c r="Q257" i="28"/>
  <c r="R257" i="28"/>
  <c r="S257" i="28"/>
  <c r="T257" i="28"/>
  <c r="P258" i="28"/>
  <c r="Q258" i="28"/>
  <c r="R258" i="28"/>
  <c r="S258" i="28"/>
  <c r="T258" i="28"/>
  <c r="P259" i="28"/>
  <c r="Q259" i="28"/>
  <c r="R259" i="28"/>
  <c r="S259" i="28"/>
  <c r="T259" i="28"/>
  <c r="P260" i="28"/>
  <c r="Q260" i="28"/>
  <c r="R260" i="28"/>
  <c r="S260" i="28"/>
  <c r="T260" i="28"/>
  <c r="P261" i="28"/>
  <c r="Q261" i="28"/>
  <c r="R261" i="28"/>
  <c r="S261" i="28"/>
  <c r="T261" i="28"/>
  <c r="P262" i="28"/>
  <c r="Q262" i="28"/>
  <c r="R262" i="28"/>
  <c r="S262" i="28"/>
  <c r="T262" i="28"/>
  <c r="P263" i="28"/>
  <c r="Q263" i="28"/>
  <c r="R263" i="28"/>
  <c r="S263" i="28"/>
  <c r="T263" i="28"/>
  <c r="P264" i="28"/>
  <c r="Q264" i="28"/>
  <c r="R264" i="28"/>
  <c r="S264" i="28"/>
  <c r="T264" i="28"/>
  <c r="P265" i="28"/>
  <c r="Q265" i="28"/>
  <c r="R265" i="28"/>
  <c r="S265" i="28"/>
  <c r="T265" i="28"/>
  <c r="P266" i="28"/>
  <c r="Q266" i="28"/>
  <c r="R266" i="28"/>
  <c r="S266" i="28"/>
  <c r="T266" i="28"/>
  <c r="P267" i="28"/>
  <c r="Q267" i="28"/>
  <c r="R267" i="28"/>
  <c r="S267" i="28"/>
  <c r="T267" i="28"/>
  <c r="P268" i="28"/>
  <c r="Q268" i="28"/>
  <c r="R268" i="28"/>
  <c r="S268" i="28"/>
  <c r="T268" i="28"/>
  <c r="P269" i="28"/>
  <c r="Q269" i="28"/>
  <c r="R269" i="28"/>
  <c r="S269" i="28"/>
  <c r="T269" i="28"/>
  <c r="P270" i="28"/>
  <c r="Q270" i="28"/>
  <c r="R270" i="28"/>
  <c r="S270" i="28"/>
  <c r="T270" i="28"/>
  <c r="P271" i="28"/>
  <c r="Q271" i="28"/>
  <c r="R271" i="28"/>
  <c r="S271" i="28"/>
  <c r="T271" i="28"/>
  <c r="P272" i="28"/>
  <c r="Q272" i="28"/>
  <c r="R272" i="28"/>
  <c r="S272" i="28"/>
  <c r="T272" i="28"/>
  <c r="P273" i="28"/>
  <c r="Q273" i="28"/>
  <c r="R273" i="28"/>
  <c r="S273" i="28"/>
  <c r="T273" i="28"/>
  <c r="P274" i="28"/>
  <c r="Q274" i="28"/>
  <c r="R274" i="28"/>
  <c r="S274" i="28"/>
  <c r="T274" i="28"/>
  <c r="P275" i="28"/>
  <c r="Q275" i="28"/>
  <c r="R275" i="28"/>
  <c r="S275" i="28"/>
  <c r="T275" i="28"/>
  <c r="P276" i="28"/>
  <c r="Q276" i="28"/>
  <c r="R276" i="28"/>
  <c r="S276" i="28"/>
  <c r="T276" i="28"/>
  <c r="P277" i="28"/>
  <c r="Q277" i="28"/>
  <c r="R277" i="28"/>
  <c r="S277" i="28"/>
  <c r="T277" i="28"/>
  <c r="P278" i="28"/>
  <c r="Q278" i="28"/>
  <c r="R278" i="28"/>
  <c r="S278" i="28"/>
  <c r="T278" i="28"/>
  <c r="P279" i="28"/>
  <c r="Q279" i="28"/>
  <c r="R279" i="28"/>
  <c r="S279" i="28"/>
  <c r="T279" i="28"/>
  <c r="P280" i="28"/>
  <c r="Q280" i="28"/>
  <c r="R280" i="28"/>
  <c r="S280" i="28"/>
  <c r="T280" i="28"/>
  <c r="P281" i="28"/>
  <c r="Q281" i="28"/>
  <c r="R281" i="28"/>
  <c r="S281" i="28"/>
  <c r="T281" i="28"/>
  <c r="P282" i="28"/>
  <c r="Q282" i="28"/>
  <c r="R282" i="28"/>
  <c r="S282" i="28"/>
  <c r="T282" i="28"/>
  <c r="P283" i="28"/>
  <c r="Q283" i="28"/>
  <c r="R283" i="28"/>
  <c r="S283" i="28"/>
  <c r="T283" i="28"/>
  <c r="P284" i="28"/>
  <c r="Q284" i="28"/>
  <c r="R284" i="28"/>
  <c r="S284" i="28"/>
  <c r="T284" i="28"/>
  <c r="P285" i="28"/>
  <c r="Q285" i="28"/>
  <c r="R285" i="28"/>
  <c r="S285" i="28"/>
  <c r="T285" i="28"/>
  <c r="P286" i="28"/>
  <c r="Q286" i="28"/>
  <c r="R286" i="28"/>
  <c r="S286" i="28"/>
  <c r="T286" i="28"/>
  <c r="P287" i="28"/>
  <c r="Q287" i="28"/>
  <c r="R287" i="28"/>
  <c r="S287" i="28"/>
  <c r="T287" i="28"/>
  <c r="P288" i="28"/>
  <c r="Q288" i="28"/>
  <c r="R288" i="28"/>
  <c r="S288" i="28"/>
  <c r="T288" i="28"/>
  <c r="P289" i="28"/>
  <c r="Q289" i="28"/>
  <c r="R289" i="28"/>
  <c r="S289" i="28"/>
  <c r="T289" i="28"/>
  <c r="P290" i="28"/>
  <c r="Q290" i="28"/>
  <c r="R290" i="28"/>
  <c r="S290" i="28"/>
  <c r="T290" i="28"/>
  <c r="P291" i="28"/>
  <c r="Q291" i="28"/>
  <c r="R291" i="28"/>
  <c r="S291" i="28"/>
  <c r="T291" i="28"/>
  <c r="P292" i="28"/>
  <c r="Q292" i="28"/>
  <c r="R292" i="28"/>
  <c r="S292" i="28"/>
  <c r="T292" i="28"/>
  <c r="P293" i="28"/>
  <c r="Q293" i="28"/>
  <c r="R293" i="28"/>
  <c r="S293" i="28"/>
  <c r="T293" i="28"/>
  <c r="P294" i="28"/>
  <c r="Q294" i="28"/>
  <c r="R294" i="28"/>
  <c r="S294" i="28"/>
  <c r="T294" i="28"/>
  <c r="P295" i="28"/>
  <c r="Q295" i="28"/>
  <c r="R295" i="28"/>
  <c r="S295" i="28"/>
  <c r="T295" i="28"/>
  <c r="P296" i="28"/>
  <c r="Q296" i="28"/>
  <c r="R296" i="28"/>
  <c r="S296" i="28"/>
  <c r="T296" i="28"/>
  <c r="P297" i="28"/>
  <c r="Q297" i="28"/>
  <c r="R297" i="28"/>
  <c r="S297" i="28"/>
  <c r="T297" i="28"/>
  <c r="P298" i="28"/>
  <c r="Q298" i="28"/>
  <c r="R298" i="28"/>
  <c r="S298" i="28"/>
  <c r="T298" i="28"/>
  <c r="P4" i="28"/>
  <c r="Q4" i="28"/>
  <c r="R4" i="28"/>
  <c r="S4" i="28"/>
  <c r="T4" i="28"/>
  <c r="P5" i="28"/>
  <c r="Q5" i="28"/>
  <c r="R5" i="28"/>
  <c r="S5" i="28"/>
  <c r="T5" i="28"/>
  <c r="P6" i="28"/>
  <c r="Q6" i="28"/>
  <c r="R6" i="28"/>
  <c r="S6" i="28"/>
  <c r="T6" i="28"/>
  <c r="P7" i="28"/>
  <c r="Q7" i="28"/>
  <c r="R7" i="28"/>
  <c r="S7" i="28"/>
  <c r="T7" i="28"/>
  <c r="P8" i="28"/>
  <c r="Q8" i="28"/>
  <c r="R8" i="28"/>
  <c r="S8" i="28"/>
  <c r="T8" i="28"/>
  <c r="P9" i="28"/>
  <c r="Q9" i="28"/>
  <c r="R9" i="28"/>
  <c r="S9" i="28"/>
  <c r="T9" i="28"/>
  <c r="P10" i="28"/>
  <c r="Q10" i="28"/>
  <c r="R10" i="28"/>
  <c r="S10" i="28"/>
  <c r="T10" i="28"/>
  <c r="P11" i="28"/>
  <c r="Q11" i="28"/>
  <c r="R11" i="28"/>
  <c r="S11" i="28"/>
  <c r="T11" i="28"/>
  <c r="P12" i="28"/>
  <c r="Q12" i="28"/>
  <c r="R12" i="28"/>
  <c r="S12" i="28"/>
  <c r="T12" i="28"/>
  <c r="P13" i="28"/>
  <c r="Q13" i="28"/>
  <c r="R13" i="28"/>
  <c r="S13" i="28"/>
  <c r="T13" i="28"/>
  <c r="P14" i="28"/>
  <c r="Q14" i="28"/>
  <c r="R14" i="28"/>
  <c r="S14" i="28"/>
  <c r="T14" i="28"/>
  <c r="P15" i="28"/>
  <c r="Q15" i="28"/>
  <c r="R15" i="28"/>
  <c r="S15" i="28"/>
  <c r="T15" i="28"/>
  <c r="P16" i="28"/>
  <c r="Q16" i="28"/>
  <c r="R16" i="28"/>
  <c r="S16" i="28"/>
  <c r="T16" i="28"/>
  <c r="P17" i="28"/>
  <c r="Q17" i="28"/>
  <c r="R17" i="28"/>
  <c r="S17" i="28"/>
  <c r="T17" i="28"/>
  <c r="P18" i="28"/>
  <c r="Q18" i="28"/>
  <c r="R18" i="28"/>
  <c r="S18" i="28"/>
  <c r="T18" i="28"/>
  <c r="P19" i="28"/>
  <c r="Q19" i="28"/>
  <c r="R19" i="28"/>
  <c r="S19" i="28"/>
  <c r="T19" i="28"/>
  <c r="P20" i="28"/>
  <c r="Q20" i="28"/>
  <c r="R20" i="28"/>
  <c r="S20" i="28"/>
  <c r="T20" i="28"/>
  <c r="P21" i="28"/>
  <c r="Q21" i="28"/>
  <c r="R21" i="28"/>
  <c r="S21" i="28"/>
  <c r="T21" i="28"/>
  <c r="P22" i="28"/>
  <c r="Q22" i="28"/>
  <c r="R22" i="28"/>
  <c r="S22" i="28"/>
  <c r="T22" i="28"/>
  <c r="P23" i="28"/>
  <c r="Q23" i="28"/>
  <c r="R23" i="28"/>
  <c r="S23" i="28"/>
  <c r="T23" i="28"/>
  <c r="P24" i="28"/>
  <c r="Q24" i="28"/>
  <c r="R24" i="28"/>
  <c r="S24" i="28"/>
  <c r="T24" i="28"/>
  <c r="T3" i="28"/>
  <c r="S3" i="28"/>
  <c r="R3" i="28"/>
  <c r="Q3" i="28"/>
  <c r="P3" i="28"/>
  <c r="P27" i="27"/>
  <c r="Q27" i="27"/>
  <c r="R27" i="27"/>
  <c r="S27" i="27"/>
  <c r="T27" i="27"/>
  <c r="P28" i="27"/>
  <c r="Q28" i="27"/>
  <c r="R28" i="27"/>
  <c r="S28" i="27"/>
  <c r="T28" i="27"/>
  <c r="P29" i="27"/>
  <c r="Q29" i="27"/>
  <c r="R29" i="27"/>
  <c r="S29" i="27"/>
  <c r="T29" i="27"/>
  <c r="P30" i="27"/>
  <c r="Q30" i="27"/>
  <c r="R30" i="27"/>
  <c r="S30" i="27"/>
  <c r="T30" i="27"/>
  <c r="P31" i="27"/>
  <c r="Q31" i="27"/>
  <c r="R31" i="27"/>
  <c r="S31" i="27"/>
  <c r="T31" i="27"/>
  <c r="P32" i="27"/>
  <c r="Q32" i="27"/>
  <c r="R32" i="27"/>
  <c r="S32" i="27"/>
  <c r="T32" i="27"/>
  <c r="P33" i="27"/>
  <c r="Q33" i="27"/>
  <c r="R33" i="27"/>
  <c r="S33" i="27"/>
  <c r="T33" i="27"/>
  <c r="P34" i="27"/>
  <c r="Q34" i="27"/>
  <c r="R34" i="27"/>
  <c r="S34" i="27"/>
  <c r="T34" i="27"/>
  <c r="P35" i="27"/>
  <c r="Q35" i="27"/>
  <c r="R35" i="27"/>
  <c r="S35" i="27"/>
  <c r="T35" i="27"/>
  <c r="P36" i="27"/>
  <c r="Q36" i="27"/>
  <c r="R36" i="27"/>
  <c r="S36" i="27"/>
  <c r="T36" i="27"/>
  <c r="P37" i="27"/>
  <c r="Q37" i="27"/>
  <c r="R37" i="27"/>
  <c r="S37" i="27"/>
  <c r="T37" i="27"/>
  <c r="P38" i="27"/>
  <c r="Q38" i="27"/>
  <c r="R38" i="27"/>
  <c r="S38" i="27"/>
  <c r="T38" i="27"/>
  <c r="P39" i="27"/>
  <c r="Q39" i="27"/>
  <c r="R39" i="27"/>
  <c r="S39" i="27"/>
  <c r="T39" i="27"/>
  <c r="P40" i="27"/>
  <c r="Q40" i="27"/>
  <c r="R40" i="27"/>
  <c r="S40" i="27"/>
  <c r="T40" i="27"/>
  <c r="P41" i="27"/>
  <c r="Q41" i="27"/>
  <c r="R41" i="27"/>
  <c r="S41" i="27"/>
  <c r="T41" i="27"/>
  <c r="P42" i="27"/>
  <c r="Q42" i="27"/>
  <c r="R42" i="27"/>
  <c r="S42" i="27"/>
  <c r="T42" i="27"/>
  <c r="P43" i="27"/>
  <c r="Q43" i="27"/>
  <c r="R43" i="27"/>
  <c r="S43" i="27"/>
  <c r="T43" i="27"/>
  <c r="P44" i="27"/>
  <c r="Q44" i="27"/>
  <c r="R44" i="27"/>
  <c r="S44" i="27"/>
  <c r="T44" i="27"/>
  <c r="P45" i="27"/>
  <c r="Q45" i="27"/>
  <c r="R45" i="27"/>
  <c r="S45" i="27"/>
  <c r="T45" i="27"/>
  <c r="P46" i="27"/>
  <c r="Q46" i="27"/>
  <c r="R46" i="27"/>
  <c r="S46" i="27"/>
  <c r="T46" i="27"/>
  <c r="P47" i="27"/>
  <c r="Q47" i="27"/>
  <c r="R47" i="27"/>
  <c r="S47" i="27"/>
  <c r="T47" i="27"/>
  <c r="P48" i="27"/>
  <c r="Q48" i="27"/>
  <c r="R48" i="27"/>
  <c r="S48" i="27"/>
  <c r="T48" i="27"/>
  <c r="P49" i="27"/>
  <c r="Q49" i="27"/>
  <c r="R49" i="27"/>
  <c r="S49" i="27"/>
  <c r="T49" i="27"/>
  <c r="P50" i="27"/>
  <c r="Q50" i="27"/>
  <c r="R50" i="27"/>
  <c r="S50" i="27"/>
  <c r="T50" i="27"/>
  <c r="P51" i="27"/>
  <c r="Q51" i="27"/>
  <c r="R51" i="27"/>
  <c r="S51" i="27"/>
  <c r="T51" i="27"/>
  <c r="P52" i="27"/>
  <c r="Q52" i="27"/>
  <c r="R52" i="27"/>
  <c r="S52" i="27"/>
  <c r="T52" i="27"/>
  <c r="P53" i="27"/>
  <c r="Q53" i="27"/>
  <c r="R53" i="27"/>
  <c r="S53" i="27"/>
  <c r="T53" i="27"/>
  <c r="P54" i="27"/>
  <c r="Q54" i="27"/>
  <c r="R54" i="27"/>
  <c r="S54" i="27"/>
  <c r="T54" i="27"/>
  <c r="P55" i="27"/>
  <c r="Q55" i="27"/>
  <c r="R55" i="27"/>
  <c r="S55" i="27"/>
  <c r="T55" i="27"/>
  <c r="P56" i="27"/>
  <c r="Q56" i="27"/>
  <c r="R56" i="27"/>
  <c r="S56" i="27"/>
  <c r="T56" i="27"/>
  <c r="P57" i="27"/>
  <c r="Q57" i="27"/>
  <c r="R57" i="27"/>
  <c r="S57" i="27"/>
  <c r="T57" i="27"/>
  <c r="P58" i="27"/>
  <c r="Q58" i="27"/>
  <c r="R58" i="27"/>
  <c r="S58" i="27"/>
  <c r="T58" i="27"/>
  <c r="P59" i="27"/>
  <c r="Q59" i="27"/>
  <c r="R59" i="27"/>
  <c r="S59" i="27"/>
  <c r="T59" i="27"/>
  <c r="P60" i="27"/>
  <c r="Q60" i="27"/>
  <c r="R60" i="27"/>
  <c r="S60" i="27"/>
  <c r="T60" i="27"/>
  <c r="P61" i="27"/>
  <c r="Q61" i="27"/>
  <c r="R61" i="27"/>
  <c r="S61" i="27"/>
  <c r="T61" i="27"/>
  <c r="P62" i="27"/>
  <c r="Q62" i="27"/>
  <c r="R62" i="27"/>
  <c r="S62" i="27"/>
  <c r="T62" i="27"/>
  <c r="P63" i="27"/>
  <c r="Q63" i="27"/>
  <c r="R63" i="27"/>
  <c r="S63" i="27"/>
  <c r="T63" i="27"/>
  <c r="P64" i="27"/>
  <c r="Q64" i="27"/>
  <c r="R64" i="27"/>
  <c r="S64" i="27"/>
  <c r="T64" i="27"/>
  <c r="P65" i="27"/>
  <c r="Q65" i="27"/>
  <c r="R65" i="27"/>
  <c r="S65" i="27"/>
  <c r="T65" i="27"/>
  <c r="P66" i="27"/>
  <c r="Q66" i="27"/>
  <c r="R66" i="27"/>
  <c r="S66" i="27"/>
  <c r="T66" i="27"/>
  <c r="P67" i="27"/>
  <c r="Q67" i="27"/>
  <c r="R67" i="27"/>
  <c r="S67" i="27"/>
  <c r="T67" i="27"/>
  <c r="P68" i="27"/>
  <c r="Q68" i="27"/>
  <c r="R68" i="27"/>
  <c r="S68" i="27"/>
  <c r="T68" i="27"/>
  <c r="P69" i="27"/>
  <c r="Q69" i="27"/>
  <c r="R69" i="27"/>
  <c r="S69" i="27"/>
  <c r="T69" i="27"/>
  <c r="P70" i="27"/>
  <c r="Q70" i="27"/>
  <c r="R70" i="27"/>
  <c r="S70" i="27"/>
  <c r="T70" i="27"/>
  <c r="P71" i="27"/>
  <c r="Q71" i="27"/>
  <c r="R71" i="27"/>
  <c r="S71" i="27"/>
  <c r="T71" i="27"/>
  <c r="P72" i="27"/>
  <c r="Q72" i="27"/>
  <c r="R72" i="27"/>
  <c r="S72" i="27"/>
  <c r="T72" i="27"/>
  <c r="P73" i="27"/>
  <c r="Q73" i="27"/>
  <c r="R73" i="27"/>
  <c r="S73" i="27"/>
  <c r="T73" i="27"/>
  <c r="P74" i="27"/>
  <c r="Q74" i="27"/>
  <c r="R74" i="27"/>
  <c r="S74" i="27"/>
  <c r="T74" i="27"/>
  <c r="P75" i="27"/>
  <c r="Q75" i="27"/>
  <c r="R75" i="27"/>
  <c r="S75" i="27"/>
  <c r="T75" i="27"/>
  <c r="P76" i="27"/>
  <c r="Q76" i="27"/>
  <c r="R76" i="27"/>
  <c r="S76" i="27"/>
  <c r="T76" i="27"/>
  <c r="P77" i="27"/>
  <c r="Q77" i="27"/>
  <c r="R77" i="27"/>
  <c r="S77" i="27"/>
  <c r="T77" i="27"/>
  <c r="P78" i="27"/>
  <c r="Q78" i="27"/>
  <c r="R78" i="27"/>
  <c r="S78" i="27"/>
  <c r="T78" i="27"/>
  <c r="P79" i="27"/>
  <c r="Q79" i="27"/>
  <c r="R79" i="27"/>
  <c r="S79" i="27"/>
  <c r="T79" i="27"/>
  <c r="P80" i="27"/>
  <c r="Q80" i="27"/>
  <c r="R80" i="27"/>
  <c r="S80" i="27"/>
  <c r="T80" i="27"/>
  <c r="P81" i="27"/>
  <c r="Q81" i="27"/>
  <c r="R81" i="27"/>
  <c r="S81" i="27"/>
  <c r="T81" i="27"/>
  <c r="P82" i="27"/>
  <c r="Q82" i="27"/>
  <c r="R82" i="27"/>
  <c r="S82" i="27"/>
  <c r="T82" i="27"/>
  <c r="P83" i="27"/>
  <c r="Q83" i="27"/>
  <c r="R83" i="27"/>
  <c r="S83" i="27"/>
  <c r="T83" i="27"/>
  <c r="P84" i="27"/>
  <c r="Q84" i="27"/>
  <c r="R84" i="27"/>
  <c r="S84" i="27"/>
  <c r="T84" i="27"/>
  <c r="P85" i="27"/>
  <c r="Q85" i="27"/>
  <c r="R85" i="27"/>
  <c r="S85" i="27"/>
  <c r="T85" i="27"/>
  <c r="P86" i="27"/>
  <c r="Q86" i="27"/>
  <c r="R86" i="27"/>
  <c r="S86" i="27"/>
  <c r="T86" i="27"/>
  <c r="P87" i="27"/>
  <c r="Q87" i="27"/>
  <c r="R87" i="27"/>
  <c r="S87" i="27"/>
  <c r="T87" i="27"/>
  <c r="P88" i="27"/>
  <c r="Q88" i="27"/>
  <c r="R88" i="27"/>
  <c r="S88" i="27"/>
  <c r="T88" i="27"/>
  <c r="P89" i="27"/>
  <c r="Q89" i="27"/>
  <c r="R89" i="27"/>
  <c r="S89" i="27"/>
  <c r="T89" i="27"/>
  <c r="P90" i="27"/>
  <c r="Q90" i="27"/>
  <c r="R90" i="27"/>
  <c r="S90" i="27"/>
  <c r="T90" i="27"/>
  <c r="P91" i="27"/>
  <c r="Q91" i="27"/>
  <c r="R91" i="27"/>
  <c r="S91" i="27"/>
  <c r="T91" i="27"/>
  <c r="P92" i="27"/>
  <c r="Q92" i="27"/>
  <c r="R92" i="27"/>
  <c r="S92" i="27"/>
  <c r="T92" i="27"/>
  <c r="P93" i="27"/>
  <c r="Q93" i="27"/>
  <c r="R93" i="27"/>
  <c r="S93" i="27"/>
  <c r="T93" i="27"/>
  <c r="P94" i="27"/>
  <c r="Q94" i="27"/>
  <c r="R94" i="27"/>
  <c r="S94" i="27"/>
  <c r="T94" i="27"/>
  <c r="P95" i="27"/>
  <c r="Q95" i="27"/>
  <c r="R95" i="27"/>
  <c r="S95" i="27"/>
  <c r="T95" i="27"/>
  <c r="P96" i="27"/>
  <c r="Q96" i="27"/>
  <c r="R96" i="27"/>
  <c r="S96" i="27"/>
  <c r="T96" i="27"/>
  <c r="P97" i="27"/>
  <c r="Q97" i="27"/>
  <c r="R97" i="27"/>
  <c r="S97" i="27"/>
  <c r="T97" i="27"/>
  <c r="P98" i="27"/>
  <c r="Q98" i="27"/>
  <c r="R98" i="27"/>
  <c r="S98" i="27"/>
  <c r="T98" i="27"/>
  <c r="P99" i="27"/>
  <c r="Q99" i="27"/>
  <c r="R99" i="27"/>
  <c r="S99" i="27"/>
  <c r="T99" i="27"/>
  <c r="P100" i="27"/>
  <c r="Q100" i="27"/>
  <c r="R100" i="27"/>
  <c r="S100" i="27"/>
  <c r="T100" i="27"/>
  <c r="P101" i="27"/>
  <c r="Q101" i="27"/>
  <c r="R101" i="27"/>
  <c r="S101" i="27"/>
  <c r="T101" i="27"/>
  <c r="P102" i="27"/>
  <c r="Q102" i="27"/>
  <c r="R102" i="27"/>
  <c r="S102" i="27"/>
  <c r="T102" i="27"/>
  <c r="P103" i="27"/>
  <c r="Q103" i="27"/>
  <c r="R103" i="27"/>
  <c r="S103" i="27"/>
  <c r="T103" i="27"/>
  <c r="P104" i="27"/>
  <c r="Q104" i="27"/>
  <c r="R104" i="27"/>
  <c r="S104" i="27"/>
  <c r="T104" i="27"/>
  <c r="P105" i="27"/>
  <c r="Q105" i="27"/>
  <c r="R105" i="27"/>
  <c r="S105" i="27"/>
  <c r="T105" i="27"/>
  <c r="P106" i="27"/>
  <c r="Q106" i="27"/>
  <c r="R106" i="27"/>
  <c r="S106" i="27"/>
  <c r="T106" i="27"/>
  <c r="P107" i="27"/>
  <c r="Q107" i="27"/>
  <c r="R107" i="27"/>
  <c r="S107" i="27"/>
  <c r="T107" i="27"/>
  <c r="P108" i="27"/>
  <c r="Q108" i="27"/>
  <c r="R108" i="27"/>
  <c r="S108" i="27"/>
  <c r="T108" i="27"/>
  <c r="P109" i="27"/>
  <c r="Q109" i="27"/>
  <c r="R109" i="27"/>
  <c r="S109" i="27"/>
  <c r="T109" i="27"/>
  <c r="P110" i="27"/>
  <c r="Q110" i="27"/>
  <c r="R110" i="27"/>
  <c r="S110" i="27"/>
  <c r="T110" i="27"/>
  <c r="P111" i="27"/>
  <c r="Q111" i="27"/>
  <c r="R111" i="27"/>
  <c r="S111" i="27"/>
  <c r="T111" i="27"/>
  <c r="P112" i="27"/>
  <c r="Q112" i="27"/>
  <c r="R112" i="27"/>
  <c r="S112" i="27"/>
  <c r="T112" i="27"/>
  <c r="P113" i="27"/>
  <c r="Q113" i="27"/>
  <c r="R113" i="27"/>
  <c r="S113" i="27"/>
  <c r="T113" i="27"/>
  <c r="P114" i="27"/>
  <c r="Q114" i="27"/>
  <c r="R114" i="27"/>
  <c r="S114" i="27"/>
  <c r="T114" i="27"/>
  <c r="P115" i="27"/>
  <c r="Q115" i="27"/>
  <c r="R115" i="27"/>
  <c r="S115" i="27"/>
  <c r="T115" i="27"/>
  <c r="P116" i="27"/>
  <c r="Q116" i="27"/>
  <c r="R116" i="27"/>
  <c r="S116" i="27"/>
  <c r="T116" i="27"/>
  <c r="P117" i="27"/>
  <c r="Q117" i="27"/>
  <c r="R117" i="27"/>
  <c r="S117" i="27"/>
  <c r="T117" i="27"/>
  <c r="P118" i="27"/>
  <c r="Q118" i="27"/>
  <c r="R118" i="27"/>
  <c r="S118" i="27"/>
  <c r="T118" i="27"/>
  <c r="P119" i="27"/>
  <c r="Q119" i="27"/>
  <c r="R119" i="27"/>
  <c r="S119" i="27"/>
  <c r="T119" i="27"/>
  <c r="P120" i="27"/>
  <c r="Q120" i="27"/>
  <c r="R120" i="27"/>
  <c r="S120" i="27"/>
  <c r="T120" i="27"/>
  <c r="P121" i="27"/>
  <c r="Q121" i="27"/>
  <c r="R121" i="27"/>
  <c r="S121" i="27"/>
  <c r="T121" i="27"/>
  <c r="P122" i="27"/>
  <c r="Q122" i="27"/>
  <c r="R122" i="27"/>
  <c r="S122" i="27"/>
  <c r="T122" i="27"/>
  <c r="P123" i="27"/>
  <c r="Q123" i="27"/>
  <c r="R123" i="27"/>
  <c r="S123" i="27"/>
  <c r="T123" i="27"/>
  <c r="P124" i="27"/>
  <c r="Q124" i="27"/>
  <c r="R124" i="27"/>
  <c r="S124" i="27"/>
  <c r="T124" i="27"/>
  <c r="P125" i="27"/>
  <c r="Q125" i="27"/>
  <c r="R125" i="27"/>
  <c r="S125" i="27"/>
  <c r="T125" i="27"/>
  <c r="P126" i="27"/>
  <c r="Q126" i="27"/>
  <c r="R126" i="27"/>
  <c r="S126" i="27"/>
  <c r="T126" i="27"/>
  <c r="P127" i="27"/>
  <c r="Q127" i="27"/>
  <c r="R127" i="27"/>
  <c r="S127" i="27"/>
  <c r="T127" i="27"/>
  <c r="P128" i="27"/>
  <c r="Q128" i="27"/>
  <c r="R128" i="27"/>
  <c r="S128" i="27"/>
  <c r="T128" i="27"/>
  <c r="P129" i="27"/>
  <c r="Q129" i="27"/>
  <c r="R129" i="27"/>
  <c r="S129" i="27"/>
  <c r="T129" i="27"/>
  <c r="P130" i="27"/>
  <c r="Q130" i="27"/>
  <c r="R130" i="27"/>
  <c r="S130" i="27"/>
  <c r="T130" i="27"/>
  <c r="P131" i="27"/>
  <c r="Q131" i="27"/>
  <c r="R131" i="27"/>
  <c r="S131" i="27"/>
  <c r="T131" i="27"/>
  <c r="P132" i="27"/>
  <c r="Q132" i="27"/>
  <c r="R132" i="27"/>
  <c r="S132" i="27"/>
  <c r="T132" i="27"/>
  <c r="P133" i="27"/>
  <c r="Q133" i="27"/>
  <c r="R133" i="27"/>
  <c r="S133" i="27"/>
  <c r="T133" i="27"/>
  <c r="P134" i="27"/>
  <c r="Q134" i="27"/>
  <c r="R134" i="27"/>
  <c r="S134" i="27"/>
  <c r="T134" i="27"/>
  <c r="P135" i="27"/>
  <c r="Q135" i="27"/>
  <c r="R135" i="27"/>
  <c r="S135" i="27"/>
  <c r="T135" i="27"/>
  <c r="P136" i="27"/>
  <c r="Q136" i="27"/>
  <c r="R136" i="27"/>
  <c r="S136" i="27"/>
  <c r="T136" i="27"/>
  <c r="P137" i="27"/>
  <c r="Q137" i="27"/>
  <c r="R137" i="27"/>
  <c r="S137" i="27"/>
  <c r="T137" i="27"/>
  <c r="P138" i="27"/>
  <c r="Q138" i="27"/>
  <c r="R138" i="27"/>
  <c r="S138" i="27"/>
  <c r="T138" i="27"/>
  <c r="P139" i="27"/>
  <c r="Q139" i="27"/>
  <c r="R139" i="27"/>
  <c r="S139" i="27"/>
  <c r="T139" i="27"/>
  <c r="P140" i="27"/>
  <c r="Q140" i="27"/>
  <c r="R140" i="27"/>
  <c r="S140" i="27"/>
  <c r="T140" i="27"/>
  <c r="P141" i="27"/>
  <c r="Q141" i="27"/>
  <c r="R141" i="27"/>
  <c r="S141" i="27"/>
  <c r="T141" i="27"/>
  <c r="P142" i="27"/>
  <c r="Q142" i="27"/>
  <c r="R142" i="27"/>
  <c r="S142" i="27"/>
  <c r="T142" i="27"/>
  <c r="P143" i="27"/>
  <c r="Q143" i="27"/>
  <c r="R143" i="27"/>
  <c r="S143" i="27"/>
  <c r="T143" i="27"/>
  <c r="P144" i="27"/>
  <c r="Q144" i="27"/>
  <c r="R144" i="27"/>
  <c r="S144" i="27"/>
  <c r="T144" i="27"/>
  <c r="P145" i="27"/>
  <c r="Q145" i="27"/>
  <c r="R145" i="27"/>
  <c r="S145" i="27"/>
  <c r="T145" i="27"/>
  <c r="P146" i="27"/>
  <c r="Q146" i="27"/>
  <c r="R146" i="27"/>
  <c r="S146" i="27"/>
  <c r="T146" i="27"/>
  <c r="P147" i="27"/>
  <c r="Q147" i="27"/>
  <c r="R147" i="27"/>
  <c r="S147" i="27"/>
  <c r="T147" i="27"/>
  <c r="P148" i="27"/>
  <c r="Q148" i="27"/>
  <c r="R148" i="27"/>
  <c r="S148" i="27"/>
  <c r="T148" i="27"/>
  <c r="P149" i="27"/>
  <c r="Q149" i="27"/>
  <c r="R149" i="27"/>
  <c r="S149" i="27"/>
  <c r="T149" i="27"/>
  <c r="P150" i="27"/>
  <c r="Q150" i="27"/>
  <c r="R150" i="27"/>
  <c r="S150" i="27"/>
  <c r="T150" i="27"/>
  <c r="P151" i="27"/>
  <c r="Q151" i="27"/>
  <c r="R151" i="27"/>
  <c r="S151" i="27"/>
  <c r="T151" i="27"/>
  <c r="P152" i="27"/>
  <c r="Q152" i="27"/>
  <c r="R152" i="27"/>
  <c r="S152" i="27"/>
  <c r="T152" i="27"/>
  <c r="P153" i="27"/>
  <c r="Q153" i="27"/>
  <c r="R153" i="27"/>
  <c r="S153" i="27"/>
  <c r="T153" i="27"/>
  <c r="P154" i="27"/>
  <c r="Q154" i="27"/>
  <c r="R154" i="27"/>
  <c r="S154" i="27"/>
  <c r="T154" i="27"/>
  <c r="P155" i="27"/>
  <c r="Q155" i="27"/>
  <c r="R155" i="27"/>
  <c r="S155" i="27"/>
  <c r="T155" i="27"/>
  <c r="P156" i="27"/>
  <c r="Q156" i="27"/>
  <c r="R156" i="27"/>
  <c r="S156" i="27"/>
  <c r="T156" i="27"/>
  <c r="P157" i="27"/>
  <c r="Q157" i="27"/>
  <c r="R157" i="27"/>
  <c r="S157" i="27"/>
  <c r="T157" i="27"/>
  <c r="P158" i="27"/>
  <c r="Q158" i="27"/>
  <c r="R158" i="27"/>
  <c r="S158" i="27"/>
  <c r="T158" i="27"/>
  <c r="P159" i="27"/>
  <c r="Q159" i="27"/>
  <c r="R159" i="27"/>
  <c r="S159" i="27"/>
  <c r="T159" i="27"/>
  <c r="P160" i="27"/>
  <c r="Q160" i="27"/>
  <c r="R160" i="27"/>
  <c r="S160" i="27"/>
  <c r="T160" i="27"/>
  <c r="P161" i="27"/>
  <c r="Q161" i="27"/>
  <c r="R161" i="27"/>
  <c r="S161" i="27"/>
  <c r="T161" i="27"/>
  <c r="P162" i="27"/>
  <c r="Q162" i="27"/>
  <c r="R162" i="27"/>
  <c r="S162" i="27"/>
  <c r="T162" i="27"/>
  <c r="P163" i="27"/>
  <c r="Q163" i="27"/>
  <c r="R163" i="27"/>
  <c r="S163" i="27"/>
  <c r="T163" i="27"/>
  <c r="P164" i="27"/>
  <c r="Q164" i="27"/>
  <c r="R164" i="27"/>
  <c r="S164" i="27"/>
  <c r="T164" i="27"/>
  <c r="P165" i="27"/>
  <c r="Q165" i="27"/>
  <c r="R165" i="27"/>
  <c r="S165" i="27"/>
  <c r="T165" i="27"/>
  <c r="P166" i="27"/>
  <c r="Q166" i="27"/>
  <c r="R166" i="27"/>
  <c r="S166" i="27"/>
  <c r="T166" i="27"/>
  <c r="P167" i="27"/>
  <c r="Q167" i="27"/>
  <c r="R167" i="27"/>
  <c r="S167" i="27"/>
  <c r="T167" i="27"/>
  <c r="P168" i="27"/>
  <c r="Q168" i="27"/>
  <c r="R168" i="27"/>
  <c r="S168" i="27"/>
  <c r="T168" i="27"/>
  <c r="P169" i="27"/>
  <c r="Q169" i="27"/>
  <c r="R169" i="27"/>
  <c r="S169" i="27"/>
  <c r="T169" i="27"/>
  <c r="P170" i="27"/>
  <c r="Q170" i="27"/>
  <c r="R170" i="27"/>
  <c r="S170" i="27"/>
  <c r="T170" i="27"/>
  <c r="P171" i="27"/>
  <c r="Q171" i="27"/>
  <c r="R171" i="27"/>
  <c r="S171" i="27"/>
  <c r="T171" i="27"/>
  <c r="P172" i="27"/>
  <c r="Q172" i="27"/>
  <c r="R172" i="27"/>
  <c r="S172" i="27"/>
  <c r="T172" i="27"/>
  <c r="P173" i="27"/>
  <c r="Q173" i="27"/>
  <c r="R173" i="27"/>
  <c r="S173" i="27"/>
  <c r="T173" i="27"/>
  <c r="P174" i="27"/>
  <c r="Q174" i="27"/>
  <c r="R174" i="27"/>
  <c r="S174" i="27"/>
  <c r="T174" i="27"/>
  <c r="P175" i="27"/>
  <c r="Q175" i="27"/>
  <c r="R175" i="27"/>
  <c r="S175" i="27"/>
  <c r="T175" i="27"/>
  <c r="P176" i="27"/>
  <c r="Q176" i="27"/>
  <c r="R176" i="27"/>
  <c r="S176" i="27"/>
  <c r="T176" i="27"/>
  <c r="P177" i="27"/>
  <c r="Q177" i="27"/>
  <c r="R177" i="27"/>
  <c r="S177" i="27"/>
  <c r="T177" i="27"/>
  <c r="P178" i="27"/>
  <c r="Q178" i="27"/>
  <c r="R178" i="27"/>
  <c r="S178" i="27"/>
  <c r="T178" i="27"/>
  <c r="P179" i="27"/>
  <c r="Q179" i="27"/>
  <c r="R179" i="27"/>
  <c r="S179" i="27"/>
  <c r="T179" i="27"/>
  <c r="P180" i="27"/>
  <c r="Q180" i="27"/>
  <c r="R180" i="27"/>
  <c r="S180" i="27"/>
  <c r="T180" i="27"/>
  <c r="P181" i="27"/>
  <c r="Q181" i="27"/>
  <c r="R181" i="27"/>
  <c r="S181" i="27"/>
  <c r="T181" i="27"/>
  <c r="P182" i="27"/>
  <c r="Q182" i="27"/>
  <c r="R182" i="27"/>
  <c r="S182" i="27"/>
  <c r="T182" i="27"/>
  <c r="P183" i="27"/>
  <c r="Q183" i="27"/>
  <c r="R183" i="27"/>
  <c r="S183" i="27"/>
  <c r="T183" i="27"/>
  <c r="P184" i="27"/>
  <c r="Q184" i="27"/>
  <c r="R184" i="27"/>
  <c r="S184" i="27"/>
  <c r="T184" i="27"/>
  <c r="P185" i="27"/>
  <c r="Q185" i="27"/>
  <c r="R185" i="27"/>
  <c r="S185" i="27"/>
  <c r="T185" i="27"/>
  <c r="P186" i="27"/>
  <c r="Q186" i="27"/>
  <c r="R186" i="27"/>
  <c r="S186" i="27"/>
  <c r="T186" i="27"/>
  <c r="P187" i="27"/>
  <c r="Q187" i="27"/>
  <c r="R187" i="27"/>
  <c r="S187" i="27"/>
  <c r="T187" i="27"/>
  <c r="P188" i="27"/>
  <c r="Q188" i="27"/>
  <c r="R188" i="27"/>
  <c r="S188" i="27"/>
  <c r="T188" i="27"/>
  <c r="P189" i="27"/>
  <c r="Q189" i="27"/>
  <c r="R189" i="27"/>
  <c r="S189" i="27"/>
  <c r="T189" i="27"/>
  <c r="P190" i="27"/>
  <c r="Q190" i="27"/>
  <c r="R190" i="27"/>
  <c r="S190" i="27"/>
  <c r="T190" i="27"/>
  <c r="P191" i="27"/>
  <c r="Q191" i="27"/>
  <c r="R191" i="27"/>
  <c r="S191" i="27"/>
  <c r="T191" i="27"/>
  <c r="P192" i="27"/>
  <c r="Q192" i="27"/>
  <c r="R192" i="27"/>
  <c r="S192" i="27"/>
  <c r="T192" i="27"/>
  <c r="P193" i="27"/>
  <c r="Q193" i="27"/>
  <c r="R193" i="27"/>
  <c r="S193" i="27"/>
  <c r="T193" i="27"/>
  <c r="P194" i="27"/>
  <c r="Q194" i="27"/>
  <c r="R194" i="27"/>
  <c r="S194" i="27"/>
  <c r="T194" i="27"/>
  <c r="P195" i="27"/>
  <c r="Q195" i="27"/>
  <c r="R195" i="27"/>
  <c r="S195" i="27"/>
  <c r="T195" i="27"/>
  <c r="P196" i="27"/>
  <c r="Q196" i="27"/>
  <c r="R196" i="27"/>
  <c r="S196" i="27"/>
  <c r="T196" i="27"/>
  <c r="P197" i="27"/>
  <c r="Q197" i="27"/>
  <c r="R197" i="27"/>
  <c r="S197" i="27"/>
  <c r="T197" i="27"/>
  <c r="P198" i="27"/>
  <c r="Q198" i="27"/>
  <c r="R198" i="27"/>
  <c r="S198" i="27"/>
  <c r="T198" i="27"/>
  <c r="P199" i="27"/>
  <c r="Q199" i="27"/>
  <c r="R199" i="27"/>
  <c r="S199" i="27"/>
  <c r="T199" i="27"/>
  <c r="P200" i="27"/>
  <c r="Q200" i="27"/>
  <c r="R200" i="27"/>
  <c r="S200" i="27"/>
  <c r="T200" i="27"/>
  <c r="P201" i="27"/>
  <c r="Q201" i="27"/>
  <c r="R201" i="27"/>
  <c r="S201" i="27"/>
  <c r="T201" i="27"/>
  <c r="P202" i="27"/>
  <c r="Q202" i="27"/>
  <c r="R202" i="27"/>
  <c r="S202" i="27"/>
  <c r="T202" i="27"/>
  <c r="P203" i="27"/>
  <c r="Q203" i="27"/>
  <c r="R203" i="27"/>
  <c r="S203" i="27"/>
  <c r="T203" i="27"/>
  <c r="P204" i="27"/>
  <c r="Q204" i="27"/>
  <c r="R204" i="27"/>
  <c r="S204" i="27"/>
  <c r="T204" i="27"/>
  <c r="P205" i="27"/>
  <c r="Q205" i="27"/>
  <c r="R205" i="27"/>
  <c r="S205" i="27"/>
  <c r="T205" i="27"/>
  <c r="P206" i="27"/>
  <c r="Q206" i="27"/>
  <c r="R206" i="27"/>
  <c r="S206" i="27"/>
  <c r="T206" i="27"/>
  <c r="P207" i="27"/>
  <c r="Q207" i="27"/>
  <c r="R207" i="27"/>
  <c r="S207" i="27"/>
  <c r="T207" i="27"/>
  <c r="P208" i="27"/>
  <c r="Q208" i="27"/>
  <c r="R208" i="27"/>
  <c r="S208" i="27"/>
  <c r="T208" i="27"/>
  <c r="P209" i="27"/>
  <c r="Q209" i="27"/>
  <c r="R209" i="27"/>
  <c r="S209" i="27"/>
  <c r="T209" i="27"/>
  <c r="P210" i="27"/>
  <c r="Q210" i="27"/>
  <c r="R210" i="27"/>
  <c r="S210" i="27"/>
  <c r="T210" i="27"/>
  <c r="P211" i="27"/>
  <c r="Q211" i="27"/>
  <c r="R211" i="27"/>
  <c r="S211" i="27"/>
  <c r="T211" i="27"/>
  <c r="P212" i="27"/>
  <c r="Q212" i="27"/>
  <c r="R212" i="27"/>
  <c r="S212" i="27"/>
  <c r="T212" i="27"/>
  <c r="P213" i="27"/>
  <c r="Q213" i="27"/>
  <c r="R213" i="27"/>
  <c r="S213" i="27"/>
  <c r="T213" i="27"/>
  <c r="P214" i="27"/>
  <c r="Q214" i="27"/>
  <c r="R214" i="27"/>
  <c r="S214" i="27"/>
  <c r="T214" i="27"/>
  <c r="P215" i="27"/>
  <c r="Q215" i="27"/>
  <c r="R215" i="27"/>
  <c r="S215" i="27"/>
  <c r="T215" i="27"/>
  <c r="P216" i="27"/>
  <c r="Q216" i="27"/>
  <c r="R216" i="27"/>
  <c r="S216" i="27"/>
  <c r="T216" i="27"/>
  <c r="P217" i="27"/>
  <c r="Q217" i="27"/>
  <c r="R217" i="27"/>
  <c r="S217" i="27"/>
  <c r="T217" i="27"/>
  <c r="P218" i="27"/>
  <c r="Q218" i="27"/>
  <c r="R218" i="27"/>
  <c r="S218" i="27"/>
  <c r="T218" i="27"/>
  <c r="P219" i="27"/>
  <c r="Q219" i="27"/>
  <c r="R219" i="27"/>
  <c r="S219" i="27"/>
  <c r="T219" i="27"/>
  <c r="P220" i="27"/>
  <c r="Q220" i="27"/>
  <c r="R220" i="27"/>
  <c r="S220" i="27"/>
  <c r="T220" i="27"/>
  <c r="P221" i="27"/>
  <c r="Q221" i="27"/>
  <c r="R221" i="27"/>
  <c r="S221" i="27"/>
  <c r="T221" i="27"/>
  <c r="P222" i="27"/>
  <c r="Q222" i="27"/>
  <c r="R222" i="27"/>
  <c r="S222" i="27"/>
  <c r="T222" i="27"/>
  <c r="P223" i="27"/>
  <c r="Q223" i="27"/>
  <c r="R223" i="27"/>
  <c r="S223" i="27"/>
  <c r="T223" i="27"/>
  <c r="P224" i="27"/>
  <c r="Q224" i="27"/>
  <c r="R224" i="27"/>
  <c r="S224" i="27"/>
  <c r="T224" i="27"/>
  <c r="P225" i="27"/>
  <c r="Q225" i="27"/>
  <c r="R225" i="27"/>
  <c r="S225" i="27"/>
  <c r="T225" i="27"/>
  <c r="P226" i="27"/>
  <c r="Q226" i="27"/>
  <c r="R226" i="27"/>
  <c r="S226" i="27"/>
  <c r="T226" i="27"/>
  <c r="P227" i="27"/>
  <c r="Q227" i="27"/>
  <c r="R227" i="27"/>
  <c r="S227" i="27"/>
  <c r="T227" i="27"/>
  <c r="P228" i="27"/>
  <c r="Q228" i="27"/>
  <c r="R228" i="27"/>
  <c r="S228" i="27"/>
  <c r="T228" i="27"/>
  <c r="P229" i="27"/>
  <c r="Q229" i="27"/>
  <c r="R229" i="27"/>
  <c r="S229" i="27"/>
  <c r="T229" i="27"/>
  <c r="P230" i="27"/>
  <c r="Q230" i="27"/>
  <c r="R230" i="27"/>
  <c r="S230" i="27"/>
  <c r="T230" i="27"/>
  <c r="P231" i="27"/>
  <c r="Q231" i="27"/>
  <c r="R231" i="27"/>
  <c r="S231" i="27"/>
  <c r="T231" i="27"/>
  <c r="P232" i="27"/>
  <c r="Q232" i="27"/>
  <c r="R232" i="27"/>
  <c r="S232" i="27"/>
  <c r="T232" i="27"/>
  <c r="P233" i="27"/>
  <c r="Q233" i="27"/>
  <c r="R233" i="27"/>
  <c r="S233" i="27"/>
  <c r="T233" i="27"/>
  <c r="P234" i="27"/>
  <c r="Q234" i="27"/>
  <c r="R234" i="27"/>
  <c r="S234" i="27"/>
  <c r="T234" i="27"/>
  <c r="P235" i="27"/>
  <c r="Q235" i="27"/>
  <c r="R235" i="27"/>
  <c r="S235" i="27"/>
  <c r="T235" i="27"/>
  <c r="P236" i="27"/>
  <c r="Q236" i="27"/>
  <c r="R236" i="27"/>
  <c r="S236" i="27"/>
  <c r="T236" i="27"/>
  <c r="P237" i="27"/>
  <c r="Q237" i="27"/>
  <c r="R237" i="27"/>
  <c r="S237" i="27"/>
  <c r="T237" i="27"/>
  <c r="P238" i="27"/>
  <c r="Q238" i="27"/>
  <c r="R238" i="27"/>
  <c r="S238" i="27"/>
  <c r="T238" i="27"/>
  <c r="P239" i="27"/>
  <c r="Q239" i="27"/>
  <c r="R239" i="27"/>
  <c r="S239" i="27"/>
  <c r="T239" i="27"/>
  <c r="P240" i="27"/>
  <c r="Q240" i="27"/>
  <c r="R240" i="27"/>
  <c r="S240" i="27"/>
  <c r="T240" i="27"/>
  <c r="P241" i="27"/>
  <c r="Q241" i="27"/>
  <c r="R241" i="27"/>
  <c r="S241" i="27"/>
  <c r="T241" i="27"/>
  <c r="P242" i="27"/>
  <c r="Q242" i="27"/>
  <c r="R242" i="27"/>
  <c r="S242" i="27"/>
  <c r="T242" i="27"/>
  <c r="P243" i="27"/>
  <c r="Q243" i="27"/>
  <c r="R243" i="27"/>
  <c r="S243" i="27"/>
  <c r="T243" i="27"/>
  <c r="P244" i="27"/>
  <c r="Q244" i="27"/>
  <c r="R244" i="27"/>
  <c r="S244" i="27"/>
  <c r="T244" i="27"/>
  <c r="P245" i="27"/>
  <c r="Q245" i="27"/>
  <c r="R245" i="27"/>
  <c r="S245" i="27"/>
  <c r="T245" i="27"/>
  <c r="P246" i="27"/>
  <c r="Q246" i="27"/>
  <c r="R246" i="27"/>
  <c r="S246" i="27"/>
  <c r="T246" i="27"/>
  <c r="P247" i="27"/>
  <c r="Q247" i="27"/>
  <c r="R247" i="27"/>
  <c r="S247" i="27"/>
  <c r="T247" i="27"/>
  <c r="P248" i="27"/>
  <c r="Q248" i="27"/>
  <c r="R248" i="27"/>
  <c r="S248" i="27"/>
  <c r="T248" i="27"/>
  <c r="P249" i="27"/>
  <c r="Q249" i="27"/>
  <c r="R249" i="27"/>
  <c r="S249" i="27"/>
  <c r="T249" i="27"/>
  <c r="P250" i="27"/>
  <c r="Q250" i="27"/>
  <c r="R250" i="27"/>
  <c r="S250" i="27"/>
  <c r="T250" i="27"/>
  <c r="P251" i="27"/>
  <c r="Q251" i="27"/>
  <c r="R251" i="27"/>
  <c r="S251" i="27"/>
  <c r="T251" i="27"/>
  <c r="P252" i="27"/>
  <c r="Q252" i="27"/>
  <c r="R252" i="27"/>
  <c r="S252" i="27"/>
  <c r="T252" i="27"/>
  <c r="P253" i="27"/>
  <c r="Q253" i="27"/>
  <c r="R253" i="27"/>
  <c r="S253" i="27"/>
  <c r="T253" i="27"/>
  <c r="P254" i="27"/>
  <c r="Q254" i="27"/>
  <c r="R254" i="27"/>
  <c r="S254" i="27"/>
  <c r="T254" i="27"/>
  <c r="P255" i="27"/>
  <c r="Q255" i="27"/>
  <c r="R255" i="27"/>
  <c r="S255" i="27"/>
  <c r="T255" i="27"/>
  <c r="P256" i="27"/>
  <c r="Q256" i="27"/>
  <c r="R256" i="27"/>
  <c r="S256" i="27"/>
  <c r="T256" i="27"/>
  <c r="P257" i="27"/>
  <c r="Q257" i="27"/>
  <c r="R257" i="27"/>
  <c r="S257" i="27"/>
  <c r="T257" i="27"/>
  <c r="P258" i="27"/>
  <c r="Q258" i="27"/>
  <c r="R258" i="27"/>
  <c r="S258" i="27"/>
  <c r="T258" i="27"/>
  <c r="P259" i="27"/>
  <c r="Q259" i="27"/>
  <c r="R259" i="27"/>
  <c r="S259" i="27"/>
  <c r="T259" i="27"/>
  <c r="P260" i="27"/>
  <c r="Q260" i="27"/>
  <c r="R260" i="27"/>
  <c r="S260" i="27"/>
  <c r="T260" i="27"/>
  <c r="P261" i="27"/>
  <c r="Q261" i="27"/>
  <c r="R261" i="27"/>
  <c r="S261" i="27"/>
  <c r="T261" i="27"/>
  <c r="P262" i="27"/>
  <c r="Q262" i="27"/>
  <c r="R262" i="27"/>
  <c r="S262" i="27"/>
  <c r="T262" i="27"/>
  <c r="P263" i="27"/>
  <c r="Q263" i="27"/>
  <c r="R263" i="27"/>
  <c r="S263" i="27"/>
  <c r="T263" i="27"/>
  <c r="P264" i="27"/>
  <c r="Q264" i="27"/>
  <c r="R264" i="27"/>
  <c r="S264" i="27"/>
  <c r="T264" i="27"/>
  <c r="P265" i="27"/>
  <c r="Q265" i="27"/>
  <c r="R265" i="27"/>
  <c r="S265" i="27"/>
  <c r="T265" i="27"/>
  <c r="P266" i="27"/>
  <c r="Q266" i="27"/>
  <c r="R266" i="27"/>
  <c r="S266" i="27"/>
  <c r="T266" i="27"/>
  <c r="P267" i="27"/>
  <c r="Q267" i="27"/>
  <c r="R267" i="27"/>
  <c r="S267" i="27"/>
  <c r="T267" i="27"/>
  <c r="P268" i="27"/>
  <c r="Q268" i="27"/>
  <c r="R268" i="27"/>
  <c r="S268" i="27"/>
  <c r="T268" i="27"/>
  <c r="P269" i="27"/>
  <c r="Q269" i="27"/>
  <c r="R269" i="27"/>
  <c r="S269" i="27"/>
  <c r="T269" i="27"/>
  <c r="P270" i="27"/>
  <c r="Q270" i="27"/>
  <c r="R270" i="27"/>
  <c r="S270" i="27"/>
  <c r="T270" i="27"/>
  <c r="P271" i="27"/>
  <c r="Q271" i="27"/>
  <c r="R271" i="27"/>
  <c r="S271" i="27"/>
  <c r="T271" i="27"/>
  <c r="P272" i="27"/>
  <c r="Q272" i="27"/>
  <c r="R272" i="27"/>
  <c r="S272" i="27"/>
  <c r="T272" i="27"/>
  <c r="P273" i="27"/>
  <c r="Q273" i="27"/>
  <c r="R273" i="27"/>
  <c r="S273" i="27"/>
  <c r="T273" i="27"/>
  <c r="P274" i="27"/>
  <c r="Q274" i="27"/>
  <c r="R274" i="27"/>
  <c r="S274" i="27"/>
  <c r="T274" i="27"/>
  <c r="P275" i="27"/>
  <c r="Q275" i="27"/>
  <c r="R275" i="27"/>
  <c r="S275" i="27"/>
  <c r="T275" i="27"/>
  <c r="P276" i="27"/>
  <c r="Q276" i="27"/>
  <c r="R276" i="27"/>
  <c r="S276" i="27"/>
  <c r="T276" i="27"/>
  <c r="P277" i="27"/>
  <c r="Q277" i="27"/>
  <c r="R277" i="27"/>
  <c r="S277" i="27"/>
  <c r="T277" i="27"/>
  <c r="P278" i="27"/>
  <c r="Q278" i="27"/>
  <c r="R278" i="27"/>
  <c r="S278" i="27"/>
  <c r="T278" i="27"/>
  <c r="P279" i="27"/>
  <c r="Q279" i="27"/>
  <c r="R279" i="27"/>
  <c r="S279" i="27"/>
  <c r="T279" i="27"/>
  <c r="P280" i="27"/>
  <c r="Q280" i="27"/>
  <c r="R280" i="27"/>
  <c r="S280" i="27"/>
  <c r="T280" i="27"/>
  <c r="P281" i="27"/>
  <c r="Q281" i="27"/>
  <c r="R281" i="27"/>
  <c r="S281" i="27"/>
  <c r="T281" i="27"/>
  <c r="P282" i="27"/>
  <c r="Q282" i="27"/>
  <c r="R282" i="27"/>
  <c r="S282" i="27"/>
  <c r="T282" i="27"/>
  <c r="P283" i="27"/>
  <c r="Q283" i="27"/>
  <c r="R283" i="27"/>
  <c r="S283" i="27"/>
  <c r="T283" i="27"/>
  <c r="P284" i="27"/>
  <c r="Q284" i="27"/>
  <c r="R284" i="27"/>
  <c r="S284" i="27"/>
  <c r="T284" i="27"/>
  <c r="P285" i="27"/>
  <c r="Q285" i="27"/>
  <c r="R285" i="27"/>
  <c r="S285" i="27"/>
  <c r="T285" i="27"/>
  <c r="P286" i="27"/>
  <c r="Q286" i="27"/>
  <c r="R286" i="27"/>
  <c r="S286" i="27"/>
  <c r="T286" i="27"/>
  <c r="P287" i="27"/>
  <c r="Q287" i="27"/>
  <c r="R287" i="27"/>
  <c r="S287" i="27"/>
  <c r="T287" i="27"/>
  <c r="P288" i="27"/>
  <c r="Q288" i="27"/>
  <c r="R288" i="27"/>
  <c r="S288" i="27"/>
  <c r="T288" i="27"/>
  <c r="P289" i="27"/>
  <c r="Q289" i="27"/>
  <c r="R289" i="27"/>
  <c r="S289" i="27"/>
  <c r="T289" i="27"/>
  <c r="P290" i="27"/>
  <c r="Q290" i="27"/>
  <c r="R290" i="27"/>
  <c r="S290" i="27"/>
  <c r="T290" i="27"/>
  <c r="P291" i="27"/>
  <c r="Q291" i="27"/>
  <c r="R291" i="27"/>
  <c r="S291" i="27"/>
  <c r="T291" i="27"/>
  <c r="P292" i="27"/>
  <c r="Q292" i="27"/>
  <c r="R292" i="27"/>
  <c r="S292" i="27"/>
  <c r="T292" i="27"/>
  <c r="P293" i="27"/>
  <c r="Q293" i="27"/>
  <c r="R293" i="27"/>
  <c r="S293" i="27"/>
  <c r="T293" i="27"/>
  <c r="P294" i="27"/>
  <c r="Q294" i="27"/>
  <c r="R294" i="27"/>
  <c r="S294" i="27"/>
  <c r="T294" i="27"/>
  <c r="P295" i="27"/>
  <c r="Q295" i="27"/>
  <c r="R295" i="27"/>
  <c r="S295" i="27"/>
  <c r="T295" i="27"/>
  <c r="P296" i="27"/>
  <c r="Q296" i="27"/>
  <c r="R296" i="27"/>
  <c r="S296" i="27"/>
  <c r="T296" i="27"/>
  <c r="P297" i="27"/>
  <c r="Q297" i="27"/>
  <c r="R297" i="27"/>
  <c r="S297" i="27"/>
  <c r="T297" i="27"/>
  <c r="P298" i="27"/>
  <c r="Q298" i="27"/>
  <c r="R298" i="27"/>
  <c r="S298" i="27"/>
  <c r="T298" i="27"/>
  <c r="P4" i="27"/>
  <c r="Q4" i="27"/>
  <c r="R4" i="27"/>
  <c r="S4" i="27"/>
  <c r="T4" i="27"/>
  <c r="P5" i="27"/>
  <c r="Q5" i="27"/>
  <c r="R5" i="27"/>
  <c r="S5" i="27"/>
  <c r="T5" i="27"/>
  <c r="P6" i="27"/>
  <c r="Q6" i="27"/>
  <c r="R6" i="27"/>
  <c r="S6" i="27"/>
  <c r="T6" i="27"/>
  <c r="P7" i="27"/>
  <c r="Q7" i="27"/>
  <c r="R7" i="27"/>
  <c r="S7" i="27"/>
  <c r="T7" i="27"/>
  <c r="P8" i="27"/>
  <c r="Q8" i="27"/>
  <c r="R8" i="27"/>
  <c r="S8" i="27"/>
  <c r="T8" i="27"/>
  <c r="P9" i="27"/>
  <c r="Q9" i="27"/>
  <c r="R9" i="27"/>
  <c r="S9" i="27"/>
  <c r="T9" i="27"/>
  <c r="P10" i="27"/>
  <c r="Q10" i="27"/>
  <c r="R10" i="27"/>
  <c r="S10" i="27"/>
  <c r="T10" i="27"/>
  <c r="P11" i="27"/>
  <c r="Q11" i="27"/>
  <c r="R11" i="27"/>
  <c r="S11" i="27"/>
  <c r="T11" i="27"/>
  <c r="P12" i="27"/>
  <c r="Q12" i="27"/>
  <c r="R12" i="27"/>
  <c r="S12" i="27"/>
  <c r="T12" i="27"/>
  <c r="P13" i="27"/>
  <c r="Q13" i="27"/>
  <c r="R13" i="27"/>
  <c r="S13" i="27"/>
  <c r="T13" i="27"/>
  <c r="P14" i="27"/>
  <c r="Q14" i="27"/>
  <c r="R14" i="27"/>
  <c r="S14" i="27"/>
  <c r="T14" i="27"/>
  <c r="P15" i="27"/>
  <c r="Q15" i="27"/>
  <c r="R15" i="27"/>
  <c r="S15" i="27"/>
  <c r="T15" i="27"/>
  <c r="P16" i="27"/>
  <c r="Q16" i="27"/>
  <c r="R16" i="27"/>
  <c r="S16" i="27"/>
  <c r="T16" i="27"/>
  <c r="P17" i="27"/>
  <c r="Q17" i="27"/>
  <c r="R17" i="27"/>
  <c r="S17" i="27"/>
  <c r="T17" i="27"/>
  <c r="P18" i="27"/>
  <c r="Q18" i="27"/>
  <c r="R18" i="27"/>
  <c r="S18" i="27"/>
  <c r="T18" i="27"/>
  <c r="P19" i="27"/>
  <c r="Q19" i="27"/>
  <c r="R19" i="27"/>
  <c r="S19" i="27"/>
  <c r="T19" i="27"/>
  <c r="P20" i="27"/>
  <c r="Q20" i="27"/>
  <c r="R20" i="27"/>
  <c r="S20" i="27"/>
  <c r="T20" i="27"/>
  <c r="P21" i="27"/>
  <c r="Q21" i="27"/>
  <c r="R21" i="27"/>
  <c r="S21" i="27"/>
  <c r="T21" i="27"/>
  <c r="P22" i="27"/>
  <c r="Q22" i="27"/>
  <c r="R22" i="27"/>
  <c r="S22" i="27"/>
  <c r="T22" i="27"/>
  <c r="P23" i="27"/>
  <c r="Q23" i="27"/>
  <c r="R23" i="27"/>
  <c r="S23" i="27"/>
  <c r="T23" i="27"/>
  <c r="P24" i="27"/>
  <c r="Q24" i="27"/>
  <c r="R24" i="27"/>
  <c r="S24" i="27"/>
  <c r="T24" i="27"/>
  <c r="P25" i="27"/>
  <c r="Q25" i="27"/>
  <c r="R25" i="27"/>
  <c r="S25" i="27"/>
  <c r="T25" i="27"/>
  <c r="P26" i="27"/>
  <c r="Q26" i="27"/>
  <c r="R26" i="27"/>
  <c r="S26" i="27"/>
  <c r="T26" i="27"/>
  <c r="T3" i="27"/>
  <c r="S3" i="27"/>
  <c r="R3" i="27"/>
  <c r="Q3" i="27"/>
  <c r="P3" i="27"/>
  <c r="J298" i="28" l="1"/>
  <c r="J297" i="28"/>
  <c r="W297" i="28"/>
  <c r="J294" i="28"/>
  <c r="J290" i="28"/>
  <c r="W289" i="28"/>
  <c r="J282" i="28"/>
  <c r="J281" i="28"/>
  <c r="W281" i="28"/>
  <c r="J279" i="28"/>
  <c r="J278" i="28"/>
  <c r="J274" i="28"/>
  <c r="W273" i="28"/>
  <c r="J271" i="28"/>
  <c r="J267" i="28"/>
  <c r="J265" i="28"/>
  <c r="W264" i="28"/>
  <c r="W262" i="28"/>
  <c r="W261" i="28"/>
  <c r="J258" i="28"/>
  <c r="W258" i="28"/>
  <c r="J257" i="28"/>
  <c r="W257" i="28"/>
  <c r="J255" i="28"/>
  <c r="J254" i="28"/>
  <c r="J250" i="28"/>
  <c r="J249" i="28"/>
  <c r="W249" i="28"/>
  <c r="J246" i="28"/>
  <c r="W245" i="28"/>
  <c r="J242" i="28"/>
  <c r="J241" i="28"/>
  <c r="W241" i="28"/>
  <c r="J238" i="28"/>
  <c r="W237" i="28"/>
  <c r="J234" i="28"/>
  <c r="J233" i="28"/>
  <c r="W233" i="28"/>
  <c r="J231" i="28"/>
  <c r="J230" i="28"/>
  <c r="J226" i="28"/>
  <c r="W225" i="28"/>
  <c r="J225" i="28"/>
  <c r="J223" i="28"/>
  <c r="J222" i="28"/>
  <c r="J220" i="28"/>
  <c r="J219" i="28"/>
  <c r="J217" i="28"/>
  <c r="W218" i="28"/>
  <c r="J215" i="28"/>
  <c r="W214" i="28"/>
  <c r="J212" i="28"/>
  <c r="J209" i="28"/>
  <c r="W210" i="28"/>
  <c r="J207" i="28"/>
  <c r="W206" i="28"/>
  <c r="J203" i="28"/>
  <c r="J195" i="28"/>
  <c r="J193" i="28"/>
  <c r="W194" i="28"/>
  <c r="J192" i="28"/>
  <c r="W192" i="28"/>
  <c r="W190" i="28"/>
  <c r="J189" i="28"/>
  <c r="J187" i="28"/>
  <c r="J182" i="28"/>
  <c r="J180" i="28"/>
  <c r="J179" i="28"/>
  <c r="W177" i="28"/>
  <c r="J178" i="28"/>
  <c r="J171" i="28"/>
  <c r="W169" i="28"/>
  <c r="W167" i="28"/>
  <c r="J166" i="28"/>
  <c r="W165" i="28"/>
  <c r="J163" i="28"/>
  <c r="W161" i="28"/>
  <c r="W160" i="28"/>
  <c r="J152" i="28"/>
  <c r="J151" i="28"/>
  <c r="W150" i="28"/>
  <c r="J149" i="28"/>
  <c r="W148" i="28"/>
  <c r="J146" i="28"/>
  <c r="J143" i="28"/>
  <c r="W142" i="28"/>
  <c r="W141" i="28"/>
  <c r="J140" i="28"/>
  <c r="J135" i="28"/>
  <c r="W134" i="28"/>
  <c r="J133" i="28"/>
  <c r="W132" i="28"/>
  <c r="W129" i="28"/>
  <c r="J129" i="28"/>
  <c r="W128" i="28"/>
  <c r="J126" i="28"/>
  <c r="W126" i="28"/>
  <c r="J125" i="28"/>
  <c r="J124" i="28"/>
  <c r="W123" i="28"/>
  <c r="J121" i="28"/>
  <c r="W120" i="28"/>
  <c r="W118" i="28"/>
  <c r="J117" i="28"/>
  <c r="W116" i="28"/>
  <c r="W113" i="28"/>
  <c r="J113" i="28"/>
  <c r="W112" i="28"/>
  <c r="J110" i="28"/>
  <c r="W110" i="28"/>
  <c r="W107" i="28"/>
  <c r="J105" i="28"/>
  <c r="J104" i="28"/>
  <c r="J103" i="28"/>
  <c r="J102" i="28"/>
  <c r="W102" i="28"/>
  <c r="W101" i="28"/>
  <c r="J101" i="28"/>
  <c r="J100" i="28"/>
  <c r="W100" i="28"/>
  <c r="W99" i="28"/>
  <c r="J94" i="28"/>
  <c r="W93" i="28"/>
  <c r="J93" i="28"/>
  <c r="J92" i="28"/>
  <c r="W92" i="28"/>
  <c r="W91" i="28"/>
  <c r="J86" i="28"/>
  <c r="W85" i="28"/>
  <c r="J83" i="28"/>
  <c r="J82" i="28"/>
  <c r="W81" i="28"/>
  <c r="W80" i="28"/>
  <c r="J76" i="28"/>
  <c r="W75" i="28"/>
  <c r="J73" i="28"/>
  <c r="W73" i="28"/>
  <c r="W72" i="28"/>
  <c r="J72" i="28"/>
  <c r="J71" i="28"/>
  <c r="W70" i="28"/>
  <c r="J68" i="28"/>
  <c r="W67" i="28"/>
  <c r="J65" i="28"/>
  <c r="W65" i="28"/>
  <c r="J64" i="28"/>
  <c r="W64" i="28"/>
  <c r="J63" i="28"/>
  <c r="W62" i="28"/>
  <c r="J60" i="28"/>
  <c r="W58" i="28"/>
  <c r="J58" i="28"/>
  <c r="J57" i="28"/>
  <c r="W57" i="28"/>
  <c r="W56" i="28"/>
  <c r="J56" i="28"/>
  <c r="J54" i="28"/>
  <c r="W54" i="28"/>
  <c r="W53" i="28"/>
  <c r="J53" i="28"/>
  <c r="J51" i="28"/>
  <c r="W52" i="28"/>
  <c r="W51" i="28"/>
  <c r="J49" i="28"/>
  <c r="J48" i="28"/>
  <c r="J47" i="28"/>
  <c r="W47" i="28"/>
  <c r="W46" i="28"/>
  <c r="J45" i="28"/>
  <c r="W44" i="28"/>
  <c r="J44" i="28"/>
  <c r="W43" i="28"/>
  <c r="W39" i="28"/>
  <c r="J39" i="28"/>
  <c r="W38" i="28"/>
  <c r="J32" i="28"/>
  <c r="W31" i="28"/>
  <c r="J31" i="28"/>
  <c r="W30" i="28"/>
  <c r="J24" i="28"/>
  <c r="W23" i="28"/>
  <c r="J23" i="28"/>
  <c r="W22" i="28"/>
  <c r="J16" i="28"/>
  <c r="W15" i="28"/>
  <c r="J15" i="28"/>
  <c r="W14" i="28"/>
  <c r="J6" i="28"/>
  <c r="W5" i="28"/>
  <c r="J3" i="28"/>
  <c r="W3" i="28"/>
  <c r="J298" i="27"/>
  <c r="J297" i="27"/>
  <c r="W297" i="27"/>
  <c r="J290" i="27"/>
  <c r="J289" i="27"/>
  <c r="W289" i="27"/>
  <c r="J287" i="27"/>
  <c r="J282" i="27"/>
  <c r="J283" i="27"/>
  <c r="W281" i="27"/>
  <c r="J275" i="27"/>
  <c r="J273" i="27"/>
  <c r="W272" i="27"/>
  <c r="W270" i="27"/>
  <c r="W269" i="27"/>
  <c r="W268" i="27"/>
  <c r="J266" i="27"/>
  <c r="W266" i="27"/>
  <c r="J265" i="27"/>
  <c r="W265" i="27"/>
  <c r="J259" i="27"/>
  <c r="J257" i="27"/>
  <c r="W257" i="27"/>
  <c r="W252" i="27"/>
  <c r="J250" i="27"/>
  <c r="J249" i="27"/>
  <c r="W249" i="27"/>
  <c r="J244" i="27"/>
  <c r="W244" i="27"/>
  <c r="J242" i="27"/>
  <c r="W241" i="27"/>
  <c r="J240" i="27"/>
  <c r="J235" i="27"/>
  <c r="J233" i="27"/>
  <c r="J232" i="27"/>
  <c r="W230" i="27"/>
  <c r="J228" i="27"/>
  <c r="W228" i="27"/>
  <c r="J226" i="27"/>
  <c r="J225" i="27"/>
  <c r="W225" i="27"/>
  <c r="J223" i="27"/>
  <c r="J221" i="27"/>
  <c r="W222" i="27"/>
  <c r="J220" i="27"/>
  <c r="W220" i="27"/>
  <c r="J217" i="27"/>
  <c r="J216" i="27"/>
  <c r="J213" i="27"/>
  <c r="W213" i="27"/>
  <c r="J212" i="27"/>
  <c r="W212" i="27"/>
  <c r="J209" i="27"/>
  <c r="J208" i="27"/>
  <c r="J205" i="27"/>
  <c r="W205" i="27"/>
  <c r="J204" i="27"/>
  <c r="W204" i="27"/>
  <c r="J201" i="27"/>
  <c r="J200" i="27"/>
  <c r="J197" i="27"/>
  <c r="W197" i="27"/>
  <c r="J196" i="27"/>
  <c r="W196" i="27"/>
  <c r="J193" i="27"/>
  <c r="J192" i="27"/>
  <c r="W189" i="27"/>
  <c r="J186" i="27"/>
  <c r="J185" i="27"/>
  <c r="W185" i="27"/>
  <c r="J181" i="27"/>
  <c r="J180" i="27"/>
  <c r="W180" i="27"/>
  <c r="J175" i="27"/>
  <c r="J174" i="27"/>
  <c r="W174" i="27"/>
  <c r="W173" i="27"/>
  <c r="J170" i="27"/>
  <c r="J169" i="27"/>
  <c r="J168" i="27"/>
  <c r="W168" i="27"/>
  <c r="J165" i="27"/>
  <c r="W166" i="27"/>
  <c r="W164" i="27"/>
  <c r="J162" i="27"/>
  <c r="J161" i="27"/>
  <c r="J160" i="27"/>
  <c r="W160" i="27"/>
  <c r="J157" i="27"/>
  <c r="W158" i="27"/>
  <c r="W156" i="27"/>
  <c r="J154" i="27"/>
  <c r="J153" i="27"/>
  <c r="J152" i="27"/>
  <c r="W152" i="27"/>
  <c r="J149" i="27"/>
  <c r="W150" i="27"/>
  <c r="W148" i="27"/>
  <c r="J144" i="27"/>
  <c r="W144" i="27"/>
  <c r="J141" i="27"/>
  <c r="W142" i="27"/>
  <c r="W140" i="27"/>
  <c r="J139" i="27"/>
  <c r="J136" i="27"/>
  <c r="W136" i="27"/>
  <c r="J133" i="27"/>
  <c r="W134" i="27"/>
  <c r="W132" i="27"/>
  <c r="J129" i="27"/>
  <c r="W128" i="27"/>
  <c r="J128" i="27"/>
  <c r="W126" i="27"/>
  <c r="J123" i="27"/>
  <c r="W121" i="27"/>
  <c r="J119" i="27"/>
  <c r="J117" i="27"/>
  <c r="W117" i="27"/>
  <c r="J116" i="27"/>
  <c r="W115" i="27"/>
  <c r="W116" i="27"/>
  <c r="J111" i="27"/>
  <c r="J109" i="27"/>
  <c r="W109" i="27"/>
  <c r="J108" i="27"/>
  <c r="W107" i="27"/>
  <c r="W108" i="27"/>
  <c r="W101" i="27"/>
  <c r="J101" i="27"/>
  <c r="W100" i="27"/>
  <c r="J98" i="27"/>
  <c r="W99" i="27"/>
  <c r="W95" i="27"/>
  <c r="J92" i="27"/>
  <c r="J88" i="27"/>
  <c r="J87" i="27"/>
  <c r="J86" i="27"/>
  <c r="W86" i="27"/>
  <c r="W85" i="27"/>
  <c r="W84" i="27"/>
  <c r="J84" i="27"/>
  <c r="J83" i="27"/>
  <c r="W83" i="27"/>
  <c r="J80" i="27"/>
  <c r="W79" i="27"/>
  <c r="J78" i="27"/>
  <c r="W77" i="27"/>
  <c r="J76" i="27"/>
  <c r="W76" i="27"/>
  <c r="W75" i="27"/>
  <c r="J73" i="27"/>
  <c r="W72" i="27"/>
  <c r="J72" i="27"/>
  <c r="W71" i="27"/>
  <c r="W70" i="27"/>
  <c r="J68" i="27"/>
  <c r="J66" i="27"/>
  <c r="W67" i="27"/>
  <c r="W65" i="27"/>
  <c r="J63" i="27"/>
  <c r="J61" i="27"/>
  <c r="W62" i="27"/>
  <c r="W60" i="27"/>
  <c r="J60" i="27"/>
  <c r="J58" i="27"/>
  <c r="W59" i="27"/>
  <c r="J57" i="27"/>
  <c r="W57" i="27"/>
  <c r="W56" i="27"/>
  <c r="J56" i="27"/>
  <c r="J53" i="27"/>
  <c r="W52" i="27"/>
  <c r="J52" i="27"/>
  <c r="J50" i="27"/>
  <c r="W51" i="27"/>
  <c r="W49" i="27"/>
  <c r="J49" i="27"/>
  <c r="W48" i="27"/>
  <c r="J48" i="27"/>
  <c r="W47" i="27"/>
  <c r="J46" i="27"/>
  <c r="J44" i="27"/>
  <c r="W43" i="27"/>
  <c r="J43" i="27"/>
  <c r="W39" i="27"/>
  <c r="J38" i="27"/>
  <c r="J36" i="27"/>
  <c r="J35" i="27"/>
  <c r="W35" i="27"/>
  <c r="J30" i="27"/>
  <c r="J28" i="27"/>
  <c r="J27" i="27"/>
  <c r="W27" i="27"/>
  <c r="W23" i="27"/>
  <c r="W21" i="27"/>
  <c r="J20" i="27"/>
  <c r="W19" i="27"/>
  <c r="J19" i="27"/>
  <c r="J18" i="27"/>
  <c r="J16" i="27"/>
  <c r="W17" i="27"/>
  <c r="W15" i="27"/>
  <c r="J14" i="27"/>
  <c r="W14" i="27"/>
  <c r="J13" i="27"/>
  <c r="W11" i="27"/>
  <c r="J8" i="27"/>
  <c r="W7" i="27"/>
  <c r="J3" i="27"/>
  <c r="D26" i="24"/>
  <c r="D34" i="24"/>
  <c r="D42" i="24"/>
  <c r="D50" i="24"/>
  <c r="D58" i="24"/>
  <c r="D66" i="24"/>
  <c r="D74" i="24"/>
  <c r="D82" i="24"/>
  <c r="D90" i="24"/>
  <c r="D98" i="24"/>
  <c r="D106" i="24"/>
  <c r="D114" i="24"/>
  <c r="D122" i="24"/>
  <c r="D130" i="24"/>
  <c r="D138" i="24"/>
  <c r="D146" i="24"/>
  <c r="D154" i="24"/>
  <c r="D162" i="24"/>
  <c r="D170" i="24"/>
  <c r="D178" i="24"/>
  <c r="D186" i="24"/>
  <c r="D194" i="24"/>
  <c r="D202" i="24"/>
  <c r="D210" i="24"/>
  <c r="D218" i="24"/>
  <c r="D226" i="24"/>
  <c r="D234" i="24"/>
  <c r="D242" i="24"/>
  <c r="D250" i="24"/>
  <c r="D258" i="24"/>
  <c r="D266" i="24"/>
  <c r="D274" i="24"/>
  <c r="D282" i="24"/>
  <c r="D290" i="24"/>
  <c r="D15" i="24"/>
  <c r="C6" i="24"/>
  <c r="D7" i="24" s="1"/>
  <c r="C7" i="24"/>
  <c r="C8" i="24"/>
  <c r="D8" i="24" s="1"/>
  <c r="C9" i="24"/>
  <c r="D9" i="24" s="1"/>
  <c r="C10" i="24"/>
  <c r="D10" i="24" s="1"/>
  <c r="C11" i="24"/>
  <c r="D11" i="24" s="1"/>
  <c r="C12" i="24"/>
  <c r="D12" i="24" s="1"/>
  <c r="C13" i="24"/>
  <c r="D13" i="24" s="1"/>
  <c r="C14" i="24"/>
  <c r="D14" i="24" s="1"/>
  <c r="C15" i="24"/>
  <c r="C16" i="24"/>
  <c r="D16" i="24" s="1"/>
  <c r="C17" i="24"/>
  <c r="D17" i="24" s="1"/>
  <c r="C18" i="24"/>
  <c r="D18" i="24" s="1"/>
  <c r="C19" i="24"/>
  <c r="D19" i="24" s="1"/>
  <c r="C20" i="24"/>
  <c r="D20" i="24" s="1"/>
  <c r="C21" i="24"/>
  <c r="D21" i="24" s="1"/>
  <c r="C22" i="24"/>
  <c r="D22" i="24" s="1"/>
  <c r="C23" i="24"/>
  <c r="D23" i="24" s="1"/>
  <c r="C24" i="24"/>
  <c r="D24" i="24" s="1"/>
  <c r="C25" i="24"/>
  <c r="D25" i="24" s="1"/>
  <c r="C26" i="24"/>
  <c r="C27" i="24"/>
  <c r="D27" i="24" s="1"/>
  <c r="C28" i="24"/>
  <c r="D28" i="24" s="1"/>
  <c r="C29" i="24"/>
  <c r="D29" i="24" s="1"/>
  <c r="C30" i="24"/>
  <c r="D30" i="24" s="1"/>
  <c r="C31" i="24"/>
  <c r="D31" i="24" s="1"/>
  <c r="C32" i="24"/>
  <c r="D32" i="24" s="1"/>
  <c r="C33" i="24"/>
  <c r="D33" i="24" s="1"/>
  <c r="C34" i="24"/>
  <c r="C35" i="24"/>
  <c r="D35" i="24" s="1"/>
  <c r="C36" i="24"/>
  <c r="D36" i="24" s="1"/>
  <c r="C37" i="24"/>
  <c r="D37" i="24" s="1"/>
  <c r="C38" i="24"/>
  <c r="D38" i="24" s="1"/>
  <c r="C39" i="24"/>
  <c r="D39" i="24" s="1"/>
  <c r="C40" i="24"/>
  <c r="D40" i="24" s="1"/>
  <c r="C41" i="24"/>
  <c r="D41" i="24" s="1"/>
  <c r="C42" i="24"/>
  <c r="C43" i="24"/>
  <c r="D43" i="24" s="1"/>
  <c r="C44" i="24"/>
  <c r="D44" i="24" s="1"/>
  <c r="C45" i="24"/>
  <c r="D45" i="24" s="1"/>
  <c r="C46" i="24"/>
  <c r="D46" i="24" s="1"/>
  <c r="C47" i="24"/>
  <c r="D47" i="24" s="1"/>
  <c r="C48" i="24"/>
  <c r="D48" i="24" s="1"/>
  <c r="C49" i="24"/>
  <c r="D49" i="24" s="1"/>
  <c r="C50" i="24"/>
  <c r="C51" i="24"/>
  <c r="D51" i="24" s="1"/>
  <c r="C52" i="24"/>
  <c r="D52" i="24" s="1"/>
  <c r="C53" i="24"/>
  <c r="D53" i="24" s="1"/>
  <c r="C54" i="24"/>
  <c r="D54" i="24" s="1"/>
  <c r="C55" i="24"/>
  <c r="D55" i="24" s="1"/>
  <c r="C56" i="24"/>
  <c r="D56" i="24" s="1"/>
  <c r="C57" i="24"/>
  <c r="D57" i="24" s="1"/>
  <c r="C58" i="24"/>
  <c r="C59" i="24"/>
  <c r="D59" i="24" s="1"/>
  <c r="C60" i="24"/>
  <c r="D60" i="24" s="1"/>
  <c r="C61" i="24"/>
  <c r="D61" i="24" s="1"/>
  <c r="C62" i="24"/>
  <c r="D62" i="24" s="1"/>
  <c r="C63" i="24"/>
  <c r="D63" i="24" s="1"/>
  <c r="C64" i="24"/>
  <c r="D64" i="24" s="1"/>
  <c r="C65" i="24"/>
  <c r="D65" i="24" s="1"/>
  <c r="C66" i="24"/>
  <c r="C67" i="24"/>
  <c r="D67" i="24" s="1"/>
  <c r="C68" i="24"/>
  <c r="D68" i="24" s="1"/>
  <c r="C69" i="24"/>
  <c r="D69" i="24" s="1"/>
  <c r="C70" i="24"/>
  <c r="D70" i="24" s="1"/>
  <c r="C71" i="24"/>
  <c r="D71" i="24" s="1"/>
  <c r="C72" i="24"/>
  <c r="D72" i="24" s="1"/>
  <c r="C73" i="24"/>
  <c r="D73" i="24" s="1"/>
  <c r="C74" i="24"/>
  <c r="C75" i="24"/>
  <c r="D75" i="24" s="1"/>
  <c r="C76" i="24"/>
  <c r="D76" i="24" s="1"/>
  <c r="C77" i="24"/>
  <c r="D77" i="24" s="1"/>
  <c r="C78" i="24"/>
  <c r="D78" i="24" s="1"/>
  <c r="C79" i="24"/>
  <c r="D79" i="24" s="1"/>
  <c r="C80" i="24"/>
  <c r="D80" i="24" s="1"/>
  <c r="C81" i="24"/>
  <c r="D81" i="24" s="1"/>
  <c r="C82" i="24"/>
  <c r="C83" i="24"/>
  <c r="D83" i="24" s="1"/>
  <c r="C84" i="24"/>
  <c r="D84" i="24" s="1"/>
  <c r="C85" i="24"/>
  <c r="D85" i="24" s="1"/>
  <c r="C86" i="24"/>
  <c r="D86" i="24" s="1"/>
  <c r="C87" i="24"/>
  <c r="D87" i="24" s="1"/>
  <c r="C88" i="24"/>
  <c r="D88" i="24" s="1"/>
  <c r="C89" i="24"/>
  <c r="D89" i="24" s="1"/>
  <c r="C90" i="24"/>
  <c r="C91" i="24"/>
  <c r="D91" i="24" s="1"/>
  <c r="C92" i="24"/>
  <c r="D92" i="24" s="1"/>
  <c r="C93" i="24"/>
  <c r="D93" i="24" s="1"/>
  <c r="C94" i="24"/>
  <c r="D94" i="24" s="1"/>
  <c r="C95" i="24"/>
  <c r="D95" i="24" s="1"/>
  <c r="C96" i="24"/>
  <c r="D96" i="24" s="1"/>
  <c r="C97" i="24"/>
  <c r="D97" i="24" s="1"/>
  <c r="C98" i="24"/>
  <c r="C99" i="24"/>
  <c r="D99" i="24" s="1"/>
  <c r="C100" i="24"/>
  <c r="D100" i="24" s="1"/>
  <c r="C101" i="24"/>
  <c r="D101" i="24" s="1"/>
  <c r="C102" i="24"/>
  <c r="D102" i="24" s="1"/>
  <c r="C103" i="24"/>
  <c r="D103" i="24" s="1"/>
  <c r="C104" i="24"/>
  <c r="D104" i="24" s="1"/>
  <c r="C105" i="24"/>
  <c r="D105" i="24" s="1"/>
  <c r="C106" i="24"/>
  <c r="C107" i="24"/>
  <c r="D107" i="24" s="1"/>
  <c r="C108" i="24"/>
  <c r="D108" i="24" s="1"/>
  <c r="C109" i="24"/>
  <c r="D109" i="24" s="1"/>
  <c r="C110" i="24"/>
  <c r="D110" i="24" s="1"/>
  <c r="C111" i="24"/>
  <c r="D111" i="24" s="1"/>
  <c r="C112" i="24"/>
  <c r="D112" i="24" s="1"/>
  <c r="C113" i="24"/>
  <c r="D113" i="24" s="1"/>
  <c r="C114" i="24"/>
  <c r="C115" i="24"/>
  <c r="D115" i="24" s="1"/>
  <c r="C116" i="24"/>
  <c r="D116" i="24" s="1"/>
  <c r="C117" i="24"/>
  <c r="D117" i="24" s="1"/>
  <c r="C118" i="24"/>
  <c r="D118" i="24" s="1"/>
  <c r="C119" i="24"/>
  <c r="D119" i="24" s="1"/>
  <c r="C120" i="24"/>
  <c r="D120" i="24" s="1"/>
  <c r="C121" i="24"/>
  <c r="D121" i="24" s="1"/>
  <c r="C122" i="24"/>
  <c r="C123" i="24"/>
  <c r="D123" i="24" s="1"/>
  <c r="C124" i="24"/>
  <c r="D124" i="24" s="1"/>
  <c r="C125" i="24"/>
  <c r="D125" i="24" s="1"/>
  <c r="C126" i="24"/>
  <c r="D126" i="24" s="1"/>
  <c r="C127" i="24"/>
  <c r="D127" i="24" s="1"/>
  <c r="C128" i="24"/>
  <c r="D128" i="24" s="1"/>
  <c r="C129" i="24"/>
  <c r="D129" i="24" s="1"/>
  <c r="C130" i="24"/>
  <c r="C131" i="24"/>
  <c r="D131" i="24" s="1"/>
  <c r="C132" i="24"/>
  <c r="D132" i="24" s="1"/>
  <c r="C133" i="24"/>
  <c r="D133" i="24" s="1"/>
  <c r="C134" i="24"/>
  <c r="D134" i="24" s="1"/>
  <c r="C135" i="24"/>
  <c r="D135" i="24" s="1"/>
  <c r="C136" i="24"/>
  <c r="D136" i="24" s="1"/>
  <c r="C137" i="24"/>
  <c r="D137" i="24" s="1"/>
  <c r="C138" i="24"/>
  <c r="C139" i="24"/>
  <c r="D139" i="24" s="1"/>
  <c r="C140" i="24"/>
  <c r="D140" i="24" s="1"/>
  <c r="C141" i="24"/>
  <c r="D141" i="24" s="1"/>
  <c r="C142" i="24"/>
  <c r="D142" i="24" s="1"/>
  <c r="C143" i="24"/>
  <c r="D143" i="24" s="1"/>
  <c r="C144" i="24"/>
  <c r="D144" i="24" s="1"/>
  <c r="C145" i="24"/>
  <c r="D145" i="24" s="1"/>
  <c r="C146" i="24"/>
  <c r="C147" i="24"/>
  <c r="D147" i="24" s="1"/>
  <c r="C148" i="24"/>
  <c r="D148" i="24" s="1"/>
  <c r="C149" i="24"/>
  <c r="D149" i="24" s="1"/>
  <c r="C150" i="24"/>
  <c r="D150" i="24" s="1"/>
  <c r="C151" i="24"/>
  <c r="D151" i="24" s="1"/>
  <c r="C152" i="24"/>
  <c r="D152" i="24" s="1"/>
  <c r="C153" i="24"/>
  <c r="D153" i="24" s="1"/>
  <c r="C154" i="24"/>
  <c r="C155" i="24"/>
  <c r="D155" i="24" s="1"/>
  <c r="C156" i="24"/>
  <c r="D156" i="24" s="1"/>
  <c r="C157" i="24"/>
  <c r="D157" i="24" s="1"/>
  <c r="C158" i="24"/>
  <c r="D158" i="24" s="1"/>
  <c r="C159" i="24"/>
  <c r="D159" i="24" s="1"/>
  <c r="C160" i="24"/>
  <c r="D160" i="24" s="1"/>
  <c r="C161" i="24"/>
  <c r="D161" i="24" s="1"/>
  <c r="C162" i="24"/>
  <c r="C163" i="24"/>
  <c r="D163" i="24" s="1"/>
  <c r="C164" i="24"/>
  <c r="D164" i="24" s="1"/>
  <c r="C165" i="24"/>
  <c r="D165" i="24" s="1"/>
  <c r="C166" i="24"/>
  <c r="D166" i="24" s="1"/>
  <c r="C167" i="24"/>
  <c r="D167" i="24" s="1"/>
  <c r="C168" i="24"/>
  <c r="D168" i="24" s="1"/>
  <c r="C169" i="24"/>
  <c r="D169" i="24" s="1"/>
  <c r="C170" i="24"/>
  <c r="C171" i="24"/>
  <c r="D171" i="24" s="1"/>
  <c r="C172" i="24"/>
  <c r="D172" i="24" s="1"/>
  <c r="C173" i="24"/>
  <c r="D173" i="24" s="1"/>
  <c r="C174" i="24"/>
  <c r="D174" i="24" s="1"/>
  <c r="C175" i="24"/>
  <c r="D175" i="24" s="1"/>
  <c r="C176" i="24"/>
  <c r="D176" i="24" s="1"/>
  <c r="C177" i="24"/>
  <c r="D177" i="24" s="1"/>
  <c r="C178" i="24"/>
  <c r="C179" i="24"/>
  <c r="D179" i="24" s="1"/>
  <c r="C180" i="24"/>
  <c r="D180" i="24" s="1"/>
  <c r="C181" i="24"/>
  <c r="D181" i="24" s="1"/>
  <c r="C182" i="24"/>
  <c r="D182" i="24" s="1"/>
  <c r="C183" i="24"/>
  <c r="D183" i="24" s="1"/>
  <c r="C184" i="24"/>
  <c r="D184" i="24" s="1"/>
  <c r="C185" i="24"/>
  <c r="D185" i="24" s="1"/>
  <c r="C186" i="24"/>
  <c r="C187" i="24"/>
  <c r="D187" i="24" s="1"/>
  <c r="C188" i="24"/>
  <c r="D188" i="24" s="1"/>
  <c r="C189" i="24"/>
  <c r="D189" i="24" s="1"/>
  <c r="C190" i="24"/>
  <c r="D190" i="24" s="1"/>
  <c r="C191" i="24"/>
  <c r="D191" i="24" s="1"/>
  <c r="C192" i="24"/>
  <c r="D192" i="24" s="1"/>
  <c r="C193" i="24"/>
  <c r="D193" i="24" s="1"/>
  <c r="C194" i="24"/>
  <c r="C195" i="24"/>
  <c r="D195" i="24" s="1"/>
  <c r="C196" i="24"/>
  <c r="D196" i="24" s="1"/>
  <c r="C197" i="24"/>
  <c r="D197" i="24" s="1"/>
  <c r="C198" i="24"/>
  <c r="D198" i="24" s="1"/>
  <c r="C199" i="24"/>
  <c r="D199" i="24" s="1"/>
  <c r="C200" i="24"/>
  <c r="D200" i="24" s="1"/>
  <c r="C201" i="24"/>
  <c r="D201" i="24" s="1"/>
  <c r="C202" i="24"/>
  <c r="C203" i="24"/>
  <c r="D203" i="24" s="1"/>
  <c r="C204" i="24"/>
  <c r="D204" i="24" s="1"/>
  <c r="C205" i="24"/>
  <c r="D205" i="24" s="1"/>
  <c r="C206" i="24"/>
  <c r="D206" i="24" s="1"/>
  <c r="C207" i="24"/>
  <c r="D207" i="24" s="1"/>
  <c r="C208" i="24"/>
  <c r="D208" i="24" s="1"/>
  <c r="C209" i="24"/>
  <c r="D209" i="24" s="1"/>
  <c r="C210" i="24"/>
  <c r="C211" i="24"/>
  <c r="D211" i="24" s="1"/>
  <c r="C212" i="24"/>
  <c r="D212" i="24" s="1"/>
  <c r="C213" i="24"/>
  <c r="D213" i="24" s="1"/>
  <c r="C214" i="24"/>
  <c r="D214" i="24" s="1"/>
  <c r="C215" i="24"/>
  <c r="D215" i="24" s="1"/>
  <c r="C216" i="24"/>
  <c r="D216" i="24" s="1"/>
  <c r="C217" i="24"/>
  <c r="D217" i="24" s="1"/>
  <c r="C218" i="24"/>
  <c r="C219" i="24"/>
  <c r="D219" i="24" s="1"/>
  <c r="C220" i="24"/>
  <c r="D220" i="24" s="1"/>
  <c r="C221" i="24"/>
  <c r="D221" i="24" s="1"/>
  <c r="C222" i="24"/>
  <c r="D222" i="24" s="1"/>
  <c r="C223" i="24"/>
  <c r="D223" i="24" s="1"/>
  <c r="C224" i="24"/>
  <c r="D224" i="24" s="1"/>
  <c r="C225" i="24"/>
  <c r="D225" i="24" s="1"/>
  <c r="C226" i="24"/>
  <c r="C227" i="24"/>
  <c r="D227" i="24" s="1"/>
  <c r="C228" i="24"/>
  <c r="D228" i="24" s="1"/>
  <c r="C229" i="24"/>
  <c r="D229" i="24" s="1"/>
  <c r="C230" i="24"/>
  <c r="D230" i="24" s="1"/>
  <c r="C231" i="24"/>
  <c r="D231" i="24" s="1"/>
  <c r="C232" i="24"/>
  <c r="D232" i="24" s="1"/>
  <c r="C233" i="24"/>
  <c r="D233" i="24" s="1"/>
  <c r="C234" i="24"/>
  <c r="C235" i="24"/>
  <c r="D235" i="24" s="1"/>
  <c r="C236" i="24"/>
  <c r="D236" i="24" s="1"/>
  <c r="C237" i="24"/>
  <c r="D237" i="24" s="1"/>
  <c r="C238" i="24"/>
  <c r="D238" i="24" s="1"/>
  <c r="C239" i="24"/>
  <c r="D239" i="24" s="1"/>
  <c r="C240" i="24"/>
  <c r="D240" i="24" s="1"/>
  <c r="C241" i="24"/>
  <c r="D241" i="24" s="1"/>
  <c r="C242" i="24"/>
  <c r="C243" i="24"/>
  <c r="D243" i="24" s="1"/>
  <c r="C244" i="24"/>
  <c r="D244" i="24" s="1"/>
  <c r="C245" i="24"/>
  <c r="D245" i="24" s="1"/>
  <c r="C246" i="24"/>
  <c r="D246" i="24" s="1"/>
  <c r="C247" i="24"/>
  <c r="D247" i="24" s="1"/>
  <c r="C248" i="24"/>
  <c r="D248" i="24" s="1"/>
  <c r="C249" i="24"/>
  <c r="D249" i="24" s="1"/>
  <c r="C250" i="24"/>
  <c r="C251" i="24"/>
  <c r="D251" i="24" s="1"/>
  <c r="C252" i="24"/>
  <c r="D252" i="24" s="1"/>
  <c r="C253" i="24"/>
  <c r="D253" i="24" s="1"/>
  <c r="C254" i="24"/>
  <c r="D254" i="24" s="1"/>
  <c r="C255" i="24"/>
  <c r="D255" i="24" s="1"/>
  <c r="C256" i="24"/>
  <c r="D256" i="24" s="1"/>
  <c r="C257" i="24"/>
  <c r="D257" i="24" s="1"/>
  <c r="C258" i="24"/>
  <c r="C259" i="24"/>
  <c r="D259" i="24" s="1"/>
  <c r="C260" i="24"/>
  <c r="D260" i="24" s="1"/>
  <c r="C261" i="24"/>
  <c r="D261" i="24" s="1"/>
  <c r="C262" i="24"/>
  <c r="D262" i="24" s="1"/>
  <c r="C263" i="24"/>
  <c r="D263" i="24" s="1"/>
  <c r="C264" i="24"/>
  <c r="D264" i="24" s="1"/>
  <c r="C265" i="24"/>
  <c r="D265" i="24" s="1"/>
  <c r="C266" i="24"/>
  <c r="C267" i="24"/>
  <c r="D267" i="24" s="1"/>
  <c r="C268" i="24"/>
  <c r="D268" i="24" s="1"/>
  <c r="C269" i="24"/>
  <c r="D269" i="24" s="1"/>
  <c r="C270" i="24"/>
  <c r="D270" i="24" s="1"/>
  <c r="C271" i="24"/>
  <c r="D271" i="24" s="1"/>
  <c r="C272" i="24"/>
  <c r="D272" i="24" s="1"/>
  <c r="C273" i="24"/>
  <c r="D273" i="24" s="1"/>
  <c r="C274" i="24"/>
  <c r="C275" i="24"/>
  <c r="D275" i="24" s="1"/>
  <c r="C276" i="24"/>
  <c r="D276" i="24" s="1"/>
  <c r="C277" i="24"/>
  <c r="D277" i="24" s="1"/>
  <c r="C278" i="24"/>
  <c r="D278" i="24" s="1"/>
  <c r="C279" i="24"/>
  <c r="D279" i="24" s="1"/>
  <c r="C280" i="24"/>
  <c r="D280" i="24" s="1"/>
  <c r="C281" i="24"/>
  <c r="D281" i="24" s="1"/>
  <c r="C282" i="24"/>
  <c r="C283" i="24"/>
  <c r="D283" i="24" s="1"/>
  <c r="C284" i="24"/>
  <c r="D284" i="24" s="1"/>
  <c r="C285" i="24"/>
  <c r="D285" i="24" s="1"/>
  <c r="C286" i="24"/>
  <c r="D286" i="24" s="1"/>
  <c r="C287" i="24"/>
  <c r="D287" i="24" s="1"/>
  <c r="C288" i="24"/>
  <c r="D288" i="24" s="1"/>
  <c r="C289" i="24"/>
  <c r="D289" i="24" s="1"/>
  <c r="C290" i="24"/>
  <c r="C291" i="24"/>
  <c r="D291" i="24" s="1"/>
  <c r="C292" i="24"/>
  <c r="D292" i="24" s="1"/>
  <c r="C293" i="24"/>
  <c r="D293" i="24" s="1"/>
  <c r="C294" i="24"/>
  <c r="D294" i="24" s="1"/>
  <c r="C295" i="24"/>
  <c r="D295" i="24" s="1"/>
  <c r="C296" i="24"/>
  <c r="D296" i="24" s="1"/>
  <c r="C297" i="24"/>
  <c r="D297" i="24" s="1"/>
  <c r="C5" i="24"/>
  <c r="D6" i="24" l="1"/>
  <c r="W232" i="27"/>
  <c r="W233" i="27"/>
  <c r="U46" i="27"/>
  <c r="U47" i="27"/>
  <c r="W92" i="27"/>
  <c r="J9" i="27"/>
  <c r="U9" i="27" s="1"/>
  <c r="W6" i="27"/>
  <c r="J7" i="27"/>
  <c r="U19" i="27"/>
  <c r="W24" i="27"/>
  <c r="W25" i="27"/>
  <c r="J26" i="27"/>
  <c r="W28" i="27"/>
  <c r="W30" i="27"/>
  <c r="W55" i="27"/>
  <c r="U60" i="27"/>
  <c r="W64" i="27"/>
  <c r="J65" i="27"/>
  <c r="W73" i="27"/>
  <c r="J74" i="27"/>
  <c r="U78" i="27"/>
  <c r="W80" i="27"/>
  <c r="J190" i="27"/>
  <c r="J191" i="27"/>
  <c r="J25" i="27"/>
  <c r="J29" i="27"/>
  <c r="W78" i="27"/>
  <c r="J79" i="27"/>
  <c r="J81" i="27"/>
  <c r="J82" i="27"/>
  <c r="W3" i="27"/>
  <c r="J4" i="27"/>
  <c r="J22" i="27"/>
  <c r="J31" i="27"/>
  <c r="W32" i="27"/>
  <c r="W33" i="27"/>
  <c r="J34" i="27"/>
  <c r="W36" i="27"/>
  <c r="W38" i="27"/>
  <c r="U39" i="27"/>
  <c r="U52" i="27"/>
  <c r="W54" i="27"/>
  <c r="J55" i="27"/>
  <c r="W63" i="27"/>
  <c r="J64" i="27"/>
  <c r="J85" i="27"/>
  <c r="J89" i="27"/>
  <c r="J100" i="27"/>
  <c r="J99" i="27"/>
  <c r="U31" i="27"/>
  <c r="J33" i="27"/>
  <c r="J37" i="27"/>
  <c r="U37" i="27" s="1"/>
  <c r="W96" i="27"/>
  <c r="W97" i="27"/>
  <c r="U106" i="27"/>
  <c r="W231" i="27"/>
  <c r="U7" i="27"/>
  <c r="W10" i="27"/>
  <c r="J11" i="27"/>
  <c r="W18" i="27"/>
  <c r="U35" i="27"/>
  <c r="J39" i="27"/>
  <c r="W40" i="27"/>
  <c r="W41" i="27"/>
  <c r="J42" i="27"/>
  <c r="W44" i="27"/>
  <c r="W46" i="27"/>
  <c r="W68" i="27"/>
  <c r="J69" i="27"/>
  <c r="J71" i="27"/>
  <c r="U84" i="27"/>
  <c r="W8" i="27"/>
  <c r="U20" i="27"/>
  <c r="U29" i="27"/>
  <c r="J41" i="27"/>
  <c r="J45" i="27"/>
  <c r="J47" i="27"/>
  <c r="U86" i="27"/>
  <c r="W93" i="27"/>
  <c r="U90" i="27"/>
  <c r="J96" i="27"/>
  <c r="J97" i="27"/>
  <c r="W98" i="27"/>
  <c r="U108" i="27"/>
  <c r="U118" i="27"/>
  <c r="U153" i="27"/>
  <c r="U160" i="27"/>
  <c r="W181" i="27"/>
  <c r="J182" i="27"/>
  <c r="W183" i="27"/>
  <c r="W188" i="27"/>
  <c r="W187" i="27"/>
  <c r="W229" i="27"/>
  <c r="W271" i="27"/>
  <c r="J280" i="27"/>
  <c r="W175" i="27"/>
  <c r="W177" i="27"/>
  <c r="J187" i="27"/>
  <c r="U187" i="27" s="1"/>
  <c r="U110" i="27"/>
  <c r="W135" i="27"/>
  <c r="W137" i="27"/>
  <c r="W143" i="27"/>
  <c r="W145" i="27"/>
  <c r="W151" i="27"/>
  <c r="W153" i="27"/>
  <c r="W159" i="27"/>
  <c r="W161" i="27"/>
  <c r="W167" i="27"/>
  <c r="W169" i="27"/>
  <c r="J176" i="27"/>
  <c r="W179" i="27"/>
  <c r="W184" i="27"/>
  <c r="J279" i="27"/>
  <c r="W87" i="27"/>
  <c r="W91" i="27"/>
  <c r="J93" i="27"/>
  <c r="U100" i="27"/>
  <c r="W103" i="27"/>
  <c r="W104" i="27"/>
  <c r="W105" i="27"/>
  <c r="W106" i="27"/>
  <c r="W113" i="27"/>
  <c r="W114" i="27"/>
  <c r="W122" i="27"/>
  <c r="W127" i="27"/>
  <c r="W129" i="27"/>
  <c r="J138" i="27"/>
  <c r="J146" i="27"/>
  <c r="W172" i="27"/>
  <c r="J173" i="27"/>
  <c r="J178" i="27"/>
  <c r="J184" i="27"/>
  <c r="J277" i="27"/>
  <c r="W88" i="27"/>
  <c r="W89" i="27"/>
  <c r="J90" i="27"/>
  <c r="J91" i="27"/>
  <c r="J104" i="27"/>
  <c r="J105" i="27"/>
  <c r="J106" i="27"/>
  <c r="J107" i="27"/>
  <c r="W111" i="27"/>
  <c r="W112" i="27"/>
  <c r="J113" i="27"/>
  <c r="J114" i="27"/>
  <c r="J115" i="27"/>
  <c r="W119" i="27"/>
  <c r="W120" i="27"/>
  <c r="J122" i="27"/>
  <c r="W123" i="27"/>
  <c r="W124" i="27"/>
  <c r="J125" i="27"/>
  <c r="J130" i="27"/>
  <c r="W130" i="27"/>
  <c r="W131" i="27"/>
  <c r="J132" i="27"/>
  <c r="J137" i="27"/>
  <c r="W138" i="27"/>
  <c r="W139" i="27"/>
  <c r="J140" i="27"/>
  <c r="J145" i="27"/>
  <c r="W146" i="27"/>
  <c r="W147" i="27"/>
  <c r="J148" i="27"/>
  <c r="W155" i="27"/>
  <c r="J156" i="27"/>
  <c r="W163" i="27"/>
  <c r="J164" i="27"/>
  <c r="W171" i="27"/>
  <c r="J172" i="27"/>
  <c r="W267" i="27"/>
  <c r="J112" i="27"/>
  <c r="J120" i="27"/>
  <c r="J131" i="27"/>
  <c r="U137" i="27"/>
  <c r="J147" i="27"/>
  <c r="J110" i="27"/>
  <c r="J118" i="27"/>
  <c r="U136" i="27"/>
  <c r="U144" i="27"/>
  <c r="U168" i="27"/>
  <c r="U172" i="27"/>
  <c r="U180" i="27"/>
  <c r="W191" i="27"/>
  <c r="W199" i="27"/>
  <c r="W207" i="27"/>
  <c r="W215" i="27"/>
  <c r="J234" i="27"/>
  <c r="W273" i="27"/>
  <c r="J274" i="27"/>
  <c r="W226" i="27"/>
  <c r="W227" i="27"/>
  <c r="J229" i="27"/>
  <c r="J230" i="27"/>
  <c r="U249" i="27"/>
  <c r="W258" i="27"/>
  <c r="W259" i="27"/>
  <c r="W260" i="27"/>
  <c r="W261" i="27"/>
  <c r="W263" i="27"/>
  <c r="W264" i="27"/>
  <c r="J267" i="27"/>
  <c r="J269" i="27"/>
  <c r="J270" i="27"/>
  <c r="J271" i="27"/>
  <c r="J272" i="27"/>
  <c r="J198" i="27"/>
  <c r="W200" i="27"/>
  <c r="J206" i="27"/>
  <c r="W208" i="27"/>
  <c r="J214" i="27"/>
  <c r="W216" i="27"/>
  <c r="W223" i="27"/>
  <c r="W224" i="27"/>
  <c r="J227" i="27"/>
  <c r="W253" i="27"/>
  <c r="W255" i="27"/>
  <c r="W256" i="27"/>
  <c r="J260" i="27"/>
  <c r="J261" i="27"/>
  <c r="J262" i="27"/>
  <c r="J264" i="27"/>
  <c r="W194" i="27"/>
  <c r="J195" i="27"/>
  <c r="W202" i="27"/>
  <c r="J203" i="27"/>
  <c r="W210" i="27"/>
  <c r="J211" i="27"/>
  <c r="W218" i="27"/>
  <c r="J219" i="27"/>
  <c r="J222" i="27"/>
  <c r="J224" i="27"/>
  <c r="U241" i="27"/>
  <c r="U244" i="27"/>
  <c r="W250" i="27"/>
  <c r="W251" i="27"/>
  <c r="J252" i="27"/>
  <c r="J253" i="27"/>
  <c r="J254" i="27"/>
  <c r="J256" i="27"/>
  <c r="J258" i="27"/>
  <c r="U283" i="27"/>
  <c r="W245" i="27"/>
  <c r="W247" i="27"/>
  <c r="W248" i="27"/>
  <c r="J251" i="27"/>
  <c r="W298" i="27"/>
  <c r="U226" i="27"/>
  <c r="W242" i="27"/>
  <c r="W243" i="27"/>
  <c r="J246" i="27"/>
  <c r="J248" i="27"/>
  <c r="W290" i="27"/>
  <c r="W291" i="27"/>
  <c r="W292" i="27"/>
  <c r="W293" i="27"/>
  <c r="W294" i="27"/>
  <c r="W295" i="27"/>
  <c r="W296" i="27"/>
  <c r="W236" i="27"/>
  <c r="W237" i="27"/>
  <c r="W238" i="27"/>
  <c r="W239" i="27"/>
  <c r="W240" i="27"/>
  <c r="J241" i="27"/>
  <c r="J243" i="27"/>
  <c r="W282" i="27"/>
  <c r="W283" i="27"/>
  <c r="W284" i="27"/>
  <c r="W286" i="27"/>
  <c r="W287" i="27"/>
  <c r="W288" i="27"/>
  <c r="J291" i="27"/>
  <c r="J292" i="27"/>
  <c r="J294" i="27"/>
  <c r="J295" i="27"/>
  <c r="J296" i="27"/>
  <c r="W234" i="27"/>
  <c r="W235" i="27"/>
  <c r="J236" i="27"/>
  <c r="J238" i="27"/>
  <c r="U257" i="27"/>
  <c r="W274" i="27"/>
  <c r="W275" i="27"/>
  <c r="W276" i="27"/>
  <c r="W277" i="27"/>
  <c r="W278" i="27"/>
  <c r="W279" i="27"/>
  <c r="W280" i="27"/>
  <c r="J281" i="27"/>
  <c r="J284" i="27"/>
  <c r="J285" i="27"/>
  <c r="J288" i="27"/>
  <c r="W63" i="28"/>
  <c r="W6" i="28"/>
  <c r="J7" i="28"/>
  <c r="J40" i="28"/>
  <c r="W50" i="28"/>
  <c r="U51" i="28"/>
  <c r="J59" i="28"/>
  <c r="J61" i="28"/>
  <c r="J62" i="28"/>
  <c r="J74" i="28"/>
  <c r="W76" i="28"/>
  <c r="W79" i="28"/>
  <c r="J80" i="28"/>
  <c r="W84" i="28"/>
  <c r="W83" i="28"/>
  <c r="J118" i="28"/>
  <c r="J85" i="28"/>
  <c r="J84" i="28"/>
  <c r="U10" i="28"/>
  <c r="W13" i="28"/>
  <c r="J13" i="28"/>
  <c r="W21" i="28"/>
  <c r="J22" i="28"/>
  <c r="W29" i="28"/>
  <c r="J30" i="28"/>
  <c r="W37" i="28"/>
  <c r="J38" i="28"/>
  <c r="J50" i="28"/>
  <c r="J52" i="28"/>
  <c r="W55" i="28"/>
  <c r="W74" i="28"/>
  <c r="J75" i="28"/>
  <c r="J77" i="28"/>
  <c r="J78" i="28"/>
  <c r="U60" i="28"/>
  <c r="J66" i="28"/>
  <c r="W68" i="28"/>
  <c r="W69" i="28"/>
  <c r="J176" i="28"/>
  <c r="W10" i="28"/>
  <c r="J11" i="28"/>
  <c r="W18" i="28"/>
  <c r="J19" i="28"/>
  <c r="W26" i="28"/>
  <c r="J27" i="28"/>
  <c r="U30" i="28"/>
  <c r="W34" i="28"/>
  <c r="J35" i="28"/>
  <c r="U39" i="28"/>
  <c r="J55" i="28"/>
  <c r="W71" i="28"/>
  <c r="W9" i="28"/>
  <c r="J10" i="28"/>
  <c r="W17" i="28"/>
  <c r="J18" i="28"/>
  <c r="U24" i="28"/>
  <c r="W25" i="28"/>
  <c r="J26" i="28"/>
  <c r="U32" i="28"/>
  <c r="W33" i="28"/>
  <c r="J34" i="28"/>
  <c r="W42" i="28"/>
  <c r="J43" i="28"/>
  <c r="W45" i="28"/>
  <c r="W59" i="28"/>
  <c r="W66" i="28"/>
  <c r="J67" i="28"/>
  <c r="J69" i="28"/>
  <c r="J70" i="28"/>
  <c r="U83" i="28"/>
  <c r="W7" i="28"/>
  <c r="J8" i="28"/>
  <c r="W41" i="28"/>
  <c r="J42" i="28"/>
  <c r="J46" i="28"/>
  <c r="W60" i="28"/>
  <c r="W61" i="28"/>
  <c r="W139" i="28"/>
  <c r="W143" i="28"/>
  <c r="W145" i="28"/>
  <c r="J150" i="28"/>
  <c r="W89" i="28"/>
  <c r="J90" i="28"/>
  <c r="W97" i="28"/>
  <c r="J98" i="28"/>
  <c r="W115" i="28"/>
  <c r="W131" i="28"/>
  <c r="W135" i="28"/>
  <c r="W137" i="28"/>
  <c r="J138" i="28"/>
  <c r="W140" i="28"/>
  <c r="J141" i="28"/>
  <c r="J144" i="28"/>
  <c r="W147" i="28"/>
  <c r="J148" i="28"/>
  <c r="J154" i="28"/>
  <c r="U157" i="28"/>
  <c r="W215" i="28"/>
  <c r="W216" i="28"/>
  <c r="W265" i="28"/>
  <c r="J266" i="28"/>
  <c r="W274" i="28"/>
  <c r="W275" i="28"/>
  <c r="W277" i="28"/>
  <c r="W278" i="28"/>
  <c r="W279" i="28"/>
  <c r="W280" i="28"/>
  <c r="W87" i="28"/>
  <c r="J88" i="28"/>
  <c r="U88" i="28" s="1"/>
  <c r="W95" i="28"/>
  <c r="J96" i="28"/>
  <c r="J114" i="28"/>
  <c r="J116" i="28"/>
  <c r="J130" i="28"/>
  <c r="J132" i="28"/>
  <c r="W159" i="28"/>
  <c r="J160" i="28"/>
  <c r="W162" i="28"/>
  <c r="U180" i="28"/>
  <c r="W186" i="28"/>
  <c r="W185" i="28"/>
  <c r="W263" i="28"/>
  <c r="J272" i="28"/>
  <c r="J287" i="28"/>
  <c r="W103" i="28"/>
  <c r="J164" i="28"/>
  <c r="W108" i="28"/>
  <c r="W158" i="28"/>
  <c r="J159" i="28"/>
  <c r="J162" i="28"/>
  <c r="J168" i="28"/>
  <c r="W170" i="28"/>
  <c r="W202" i="28"/>
  <c r="W201" i="28"/>
  <c r="J286" i="28"/>
  <c r="U96" i="28"/>
  <c r="J106" i="28"/>
  <c r="J108" i="28"/>
  <c r="J109" i="28"/>
  <c r="W121" i="28"/>
  <c r="W124" i="28"/>
  <c r="W156" i="28"/>
  <c r="J157" i="28"/>
  <c r="U163" i="28"/>
  <c r="W174" i="28"/>
  <c r="J211" i="28"/>
  <c r="U227" i="28"/>
  <c r="J270" i="28"/>
  <c r="J284" i="28"/>
  <c r="J122" i="28"/>
  <c r="W149" i="28"/>
  <c r="W151" i="28"/>
  <c r="W153" i="28"/>
  <c r="W155" i="28"/>
  <c r="J156" i="28"/>
  <c r="J170" i="28"/>
  <c r="J172" i="28"/>
  <c r="W173" i="28"/>
  <c r="J174" i="28"/>
  <c r="W178" i="28"/>
  <c r="W207" i="28"/>
  <c r="W208" i="28"/>
  <c r="W259" i="28"/>
  <c r="J268" i="28"/>
  <c r="J283" i="28"/>
  <c r="W211" i="28"/>
  <c r="W213" i="28"/>
  <c r="J214" i="28"/>
  <c r="J216" i="28"/>
  <c r="W266" i="28"/>
  <c r="W267" i="28"/>
  <c r="W269" i="28"/>
  <c r="W270" i="28"/>
  <c r="W271" i="28"/>
  <c r="W272" i="28"/>
  <c r="J273" i="28"/>
  <c r="J275" i="28"/>
  <c r="J276" i="28"/>
  <c r="J280" i="28"/>
  <c r="J184" i="28"/>
  <c r="W200" i="28"/>
  <c r="J201" i="28"/>
  <c r="W203" i="28"/>
  <c r="W205" i="28"/>
  <c r="J206" i="28"/>
  <c r="J208" i="28"/>
  <c r="W250" i="28"/>
  <c r="W251" i="28"/>
  <c r="W253" i="28"/>
  <c r="W254" i="28"/>
  <c r="W255" i="28"/>
  <c r="W256" i="28"/>
  <c r="J259" i="28"/>
  <c r="J260" i="28"/>
  <c r="J262" i="28"/>
  <c r="J263" i="28"/>
  <c r="J264" i="28"/>
  <c r="U274" i="28"/>
  <c r="W187" i="28"/>
  <c r="W189" i="28"/>
  <c r="W199" i="28"/>
  <c r="J200" i="28"/>
  <c r="J202" i="28"/>
  <c r="J204" i="28"/>
  <c r="U233" i="28"/>
  <c r="W242" i="28"/>
  <c r="W243" i="28"/>
  <c r="W246" i="28"/>
  <c r="W247" i="28"/>
  <c r="W248" i="28"/>
  <c r="J251" i="28"/>
  <c r="J252" i="28"/>
  <c r="J256" i="28"/>
  <c r="U281" i="28"/>
  <c r="J186" i="28"/>
  <c r="W195" i="28"/>
  <c r="W197" i="28"/>
  <c r="W234" i="28"/>
  <c r="W235" i="28"/>
  <c r="W238" i="28"/>
  <c r="W239" i="28"/>
  <c r="W240" i="28"/>
  <c r="J243" i="28"/>
  <c r="J244" i="28"/>
  <c r="J247" i="28"/>
  <c r="J248" i="28"/>
  <c r="W298" i="28"/>
  <c r="J188" i="28"/>
  <c r="W191" i="28"/>
  <c r="W193" i="28"/>
  <c r="J194" i="28"/>
  <c r="J196" i="28"/>
  <c r="J198" i="28"/>
  <c r="U202" i="28"/>
  <c r="W223" i="28"/>
  <c r="W224" i="28"/>
  <c r="W226" i="28"/>
  <c r="W227" i="28"/>
  <c r="W229" i="28"/>
  <c r="W230" i="28"/>
  <c r="W231" i="28"/>
  <c r="W232" i="28"/>
  <c r="J235" i="28"/>
  <c r="U235" i="28" s="1"/>
  <c r="J236" i="28"/>
  <c r="J239" i="28"/>
  <c r="J240" i="28"/>
  <c r="W290" i="28"/>
  <c r="W291" i="28"/>
  <c r="W293" i="28"/>
  <c r="W294" i="28"/>
  <c r="W295" i="28"/>
  <c r="W296" i="28"/>
  <c r="U215" i="28"/>
  <c r="W219" i="28"/>
  <c r="W221" i="28"/>
  <c r="J224" i="28"/>
  <c r="J227" i="28"/>
  <c r="J228" i="28"/>
  <c r="J232" i="28"/>
  <c r="U241" i="28"/>
  <c r="U249" i="28"/>
  <c r="U251" i="28"/>
  <c r="U259" i="28"/>
  <c r="U263" i="28"/>
  <c r="W282" i="28"/>
  <c r="W283" i="28"/>
  <c r="W285" i="28"/>
  <c r="W286" i="28"/>
  <c r="W287" i="28"/>
  <c r="W288" i="28"/>
  <c r="J289" i="28"/>
  <c r="J291" i="28"/>
  <c r="J292" i="28"/>
  <c r="J295" i="28"/>
  <c r="U34" i="28"/>
  <c r="U42" i="28"/>
  <c r="U16" i="28"/>
  <c r="U6" i="28"/>
  <c r="U76" i="28"/>
  <c r="J14" i="28"/>
  <c r="W4" i="28"/>
  <c r="J5" i="28"/>
  <c r="W12" i="28"/>
  <c r="W20" i="28"/>
  <c r="J21" i="28"/>
  <c r="W28" i="28"/>
  <c r="J29" i="28"/>
  <c r="W36" i="28"/>
  <c r="J37" i="28"/>
  <c r="J81" i="28"/>
  <c r="J4" i="28"/>
  <c r="W11" i="28"/>
  <c r="J12" i="28"/>
  <c r="W19" i="28"/>
  <c r="J20" i="28"/>
  <c r="U20" i="28" s="1"/>
  <c r="W27" i="28"/>
  <c r="J28" i="28"/>
  <c r="W35" i="28"/>
  <c r="J36" i="28"/>
  <c r="U75" i="28"/>
  <c r="U117" i="28"/>
  <c r="W49" i="28"/>
  <c r="U65" i="28"/>
  <c r="W105" i="28"/>
  <c r="W106" i="28"/>
  <c r="J128" i="28"/>
  <c r="J127" i="28"/>
  <c r="J136" i="28"/>
  <c r="J137" i="28"/>
  <c r="U53" i="28"/>
  <c r="W88" i="28"/>
  <c r="J89" i="28"/>
  <c r="W96" i="28"/>
  <c r="J97" i="28"/>
  <c r="J120" i="28"/>
  <c r="U120" i="28" s="1"/>
  <c r="J119" i="28"/>
  <c r="U121" i="28"/>
  <c r="U124" i="28"/>
  <c r="W8" i="28"/>
  <c r="J9" i="28"/>
  <c r="W16" i="28"/>
  <c r="J17" i="28"/>
  <c r="W24" i="28"/>
  <c r="J25" i="28"/>
  <c r="W32" i="28"/>
  <c r="J33" i="28"/>
  <c r="W40" i="28"/>
  <c r="J41" i="28"/>
  <c r="W77" i="28"/>
  <c r="W78" i="28"/>
  <c r="W82" i="28"/>
  <c r="J112" i="28"/>
  <c r="J111" i="28"/>
  <c r="U48" i="28"/>
  <c r="U56" i="28"/>
  <c r="U64" i="28"/>
  <c r="W48" i="28"/>
  <c r="U59" i="28"/>
  <c r="U149" i="28"/>
  <c r="W179" i="28"/>
  <c r="W180" i="28"/>
  <c r="J79" i="28"/>
  <c r="W86" i="28"/>
  <c r="J87" i="28"/>
  <c r="W94" i="28"/>
  <c r="J95" i="28"/>
  <c r="W104" i="28"/>
  <c r="W181" i="28"/>
  <c r="W182" i="28"/>
  <c r="W183" i="28"/>
  <c r="W184" i="28"/>
  <c r="W136" i="28"/>
  <c r="U140" i="28"/>
  <c r="W157" i="28"/>
  <c r="J158" i="28"/>
  <c r="W163" i="28"/>
  <c r="W164" i="28"/>
  <c r="W166" i="28"/>
  <c r="J107" i="28"/>
  <c r="W111" i="28"/>
  <c r="W119" i="28"/>
  <c r="W127" i="28"/>
  <c r="W168" i="28"/>
  <c r="U209" i="28"/>
  <c r="W133" i="28"/>
  <c r="J134" i="28"/>
  <c r="J142" i="28"/>
  <c r="U150" i="28"/>
  <c r="W90" i="28"/>
  <c r="J91" i="28"/>
  <c r="W98" i="28"/>
  <c r="J99" i="28"/>
  <c r="W109" i="28"/>
  <c r="W117" i="28"/>
  <c r="W125" i="28"/>
  <c r="U151" i="28"/>
  <c r="W171" i="28"/>
  <c r="W172" i="28"/>
  <c r="W175" i="28"/>
  <c r="W176" i="28"/>
  <c r="J190" i="28"/>
  <c r="J191" i="28"/>
  <c r="U182" i="28"/>
  <c r="J161" i="28"/>
  <c r="U161" i="28" s="1"/>
  <c r="J165" i="28"/>
  <c r="J167" i="28"/>
  <c r="J169" i="28"/>
  <c r="J173" i="28"/>
  <c r="J175" i="28"/>
  <c r="J177" i="28"/>
  <c r="J181" i="28"/>
  <c r="J183" i="28"/>
  <c r="J185" i="28"/>
  <c r="U195" i="28"/>
  <c r="W114" i="28"/>
  <c r="J115" i="28"/>
  <c r="W122" i="28"/>
  <c r="J123" i="28"/>
  <c r="U123" i="28" s="1"/>
  <c r="W130" i="28"/>
  <c r="J131" i="28"/>
  <c r="U131" i="28" s="1"/>
  <c r="W138" i="28"/>
  <c r="J139" i="28"/>
  <c r="W146" i="28"/>
  <c r="J147" i="28"/>
  <c r="W154" i="28"/>
  <c r="J155" i="28"/>
  <c r="U189" i="28"/>
  <c r="W198" i="28"/>
  <c r="J199" i="28"/>
  <c r="W144" i="28"/>
  <c r="J145" i="28"/>
  <c r="W152" i="28"/>
  <c r="J153" i="28"/>
  <c r="W188" i="28"/>
  <c r="U193" i="28"/>
  <c r="U194" i="28"/>
  <c r="U206" i="28"/>
  <c r="U244" i="28"/>
  <c r="W196" i="28"/>
  <c r="J197" i="28"/>
  <c r="W204" i="28"/>
  <c r="J205" i="28"/>
  <c r="W212" i="28"/>
  <c r="J213" i="28"/>
  <c r="W220" i="28"/>
  <c r="J221" i="28"/>
  <c r="U223" i="28"/>
  <c r="U238" i="28"/>
  <c r="U246" i="28"/>
  <c r="U262" i="28"/>
  <c r="U278" i="28"/>
  <c r="U226" i="28"/>
  <c r="U271" i="28"/>
  <c r="W209" i="28"/>
  <c r="J210" i="28"/>
  <c r="W217" i="28"/>
  <c r="J218" i="28"/>
  <c r="W222" i="28"/>
  <c r="U265" i="28"/>
  <c r="U275" i="28"/>
  <c r="U289" i="28"/>
  <c r="U297" i="28"/>
  <c r="J288" i="28"/>
  <c r="J296" i="28"/>
  <c r="W228" i="28"/>
  <c r="J229" i="28"/>
  <c r="W236" i="28"/>
  <c r="J237" i="28"/>
  <c r="W244" i="28"/>
  <c r="J245" i="28"/>
  <c r="W252" i="28"/>
  <c r="J253" i="28"/>
  <c r="U253" i="28" s="1"/>
  <c r="W260" i="28"/>
  <c r="J261" i="28"/>
  <c r="W268" i="28"/>
  <c r="J269" i="28"/>
  <c r="W276" i="28"/>
  <c r="J277" i="28"/>
  <c r="W284" i="28"/>
  <c r="J285" i="28"/>
  <c r="U285" i="28" s="1"/>
  <c r="W292" i="28"/>
  <c r="J293" i="28"/>
  <c r="U14" i="27"/>
  <c r="U4" i="27"/>
  <c r="U18" i="27"/>
  <c r="U44" i="27"/>
  <c r="J15" i="27"/>
  <c r="W5" i="27"/>
  <c r="J6" i="27"/>
  <c r="W13" i="27"/>
  <c r="W50" i="27"/>
  <c r="J51" i="27"/>
  <c r="W58" i="27"/>
  <c r="J59" i="27"/>
  <c r="W66" i="27"/>
  <c r="J67" i="27"/>
  <c r="W74" i="27"/>
  <c r="J75" i="27"/>
  <c r="J5" i="27"/>
  <c r="W12" i="27"/>
  <c r="U53" i="27"/>
  <c r="J102" i="27"/>
  <c r="J103" i="27"/>
  <c r="U103" i="27" s="1"/>
  <c r="W4" i="27"/>
  <c r="W20" i="27"/>
  <c r="J21" i="27"/>
  <c r="J12" i="27"/>
  <c r="U12" i="27" s="1"/>
  <c r="J159" i="27"/>
  <c r="J158" i="27"/>
  <c r="U68" i="27"/>
  <c r="J23" i="27"/>
  <c r="J24" i="27"/>
  <c r="W29" i="27"/>
  <c r="W37" i="27"/>
  <c r="W45" i="27"/>
  <c r="U55" i="27"/>
  <c r="W9" i="27"/>
  <c r="J10" i="27"/>
  <c r="U22" i="27"/>
  <c r="J94" i="27"/>
  <c r="J95" i="27"/>
  <c r="J17" i="27"/>
  <c r="W26" i="27"/>
  <c r="W34" i="27"/>
  <c r="W42" i="27"/>
  <c r="U43" i="27"/>
  <c r="W16" i="27"/>
  <c r="W22" i="27"/>
  <c r="W90" i="27"/>
  <c r="J167" i="27"/>
  <c r="J166" i="27"/>
  <c r="U166" i="27" s="1"/>
  <c r="U76" i="27"/>
  <c r="U113" i="27"/>
  <c r="U175" i="27"/>
  <c r="W31" i="27"/>
  <c r="J32" i="27"/>
  <c r="J40" i="27"/>
  <c r="J77" i="27"/>
  <c r="W82" i="27"/>
  <c r="U89" i="27"/>
  <c r="W94" i="27"/>
  <c r="W102" i="27"/>
  <c r="J127" i="27"/>
  <c r="J126" i="27"/>
  <c r="W53" i="27"/>
  <c r="J54" i="27"/>
  <c r="W61" i="27"/>
  <c r="J62" i="27"/>
  <c r="U62" i="27" s="1"/>
  <c r="W69" i="27"/>
  <c r="J70" i="27"/>
  <c r="W110" i="27"/>
  <c r="W118" i="27"/>
  <c r="J135" i="27"/>
  <c r="J134" i="27"/>
  <c r="J143" i="27"/>
  <c r="J142" i="27"/>
  <c r="W81" i="27"/>
  <c r="U116" i="27"/>
  <c r="J151" i="27"/>
  <c r="J150" i="27"/>
  <c r="W125" i="27"/>
  <c r="W133" i="27"/>
  <c r="W141" i="27"/>
  <c r="U148" i="27"/>
  <c r="W149" i="27"/>
  <c r="W157" i="27"/>
  <c r="W165" i="27"/>
  <c r="J121" i="27"/>
  <c r="U138" i="27"/>
  <c r="U128" i="27"/>
  <c r="U147" i="27"/>
  <c r="U152" i="27"/>
  <c r="W182" i="27"/>
  <c r="J189" i="27"/>
  <c r="J188" i="27"/>
  <c r="J183" i="27"/>
  <c r="U183" i="27" s="1"/>
  <c r="U195" i="27"/>
  <c r="U169" i="27"/>
  <c r="W195" i="27"/>
  <c r="W203" i="27"/>
  <c r="W211" i="27"/>
  <c r="W219" i="27"/>
  <c r="J124" i="27"/>
  <c r="W190" i="27"/>
  <c r="U208" i="27"/>
  <c r="W154" i="27"/>
  <c r="J155" i="27"/>
  <c r="W162" i="27"/>
  <c r="J163" i="27"/>
  <c r="W170" i="27"/>
  <c r="J171" i="27"/>
  <c r="W178" i="27"/>
  <c r="J179" i="27"/>
  <c r="W192" i="27"/>
  <c r="W193" i="27"/>
  <c r="U193" i="27"/>
  <c r="W176" i="27"/>
  <c r="J177" i="27"/>
  <c r="U177" i="27" s="1"/>
  <c r="U184" i="27"/>
  <c r="W186" i="27"/>
  <c r="U261" i="27"/>
  <c r="J194" i="27"/>
  <c r="W201" i="27"/>
  <c r="J202" i="27"/>
  <c r="W209" i="27"/>
  <c r="J210" i="27"/>
  <c r="W217" i="27"/>
  <c r="J218" i="27"/>
  <c r="W198" i="27"/>
  <c r="J199" i="27"/>
  <c r="W206" i="27"/>
  <c r="J207" i="27"/>
  <c r="U207" i="27" s="1"/>
  <c r="W214" i="27"/>
  <c r="J215" i="27"/>
  <c r="W221" i="27"/>
  <c r="J231" i="27"/>
  <c r="J239" i="27"/>
  <c r="W246" i="27"/>
  <c r="J247" i="27"/>
  <c r="W254" i="27"/>
  <c r="J255" i="27"/>
  <c r="W262" i="27"/>
  <c r="J263" i="27"/>
  <c r="J278" i="27"/>
  <c r="W285" i="27"/>
  <c r="J286" i="27"/>
  <c r="J237" i="27"/>
  <c r="J245" i="27"/>
  <c r="J293" i="27"/>
  <c r="J268" i="27"/>
  <c r="J276" i="27"/>
  <c r="U129" i="28" l="1"/>
  <c r="U78" i="28"/>
  <c r="U50" i="28"/>
  <c r="U38" i="28"/>
  <c r="U162" i="28"/>
  <c r="U109" i="28"/>
  <c r="U237" i="28"/>
  <c r="U25" i="28"/>
  <c r="U36" i="28"/>
  <c r="U260" i="28"/>
  <c r="U279" i="28"/>
  <c r="U257" i="28"/>
  <c r="U217" i="28"/>
  <c r="U294" i="28"/>
  <c r="U152" i="28"/>
  <c r="U287" i="28"/>
  <c r="U141" i="28"/>
  <c r="U82" i="28"/>
  <c r="U23" i="28"/>
  <c r="U66" i="28"/>
  <c r="U26" i="28"/>
  <c r="U3" i="28"/>
  <c r="U264" i="28"/>
  <c r="U247" i="28"/>
  <c r="U17" i="28"/>
  <c r="U92" i="28"/>
  <c r="U248" i="28"/>
  <c r="U228" i="28"/>
  <c r="U122" i="28"/>
  <c r="U184" i="28"/>
  <c r="U81" i="28"/>
  <c r="U106" i="28"/>
  <c r="U172" i="28"/>
  <c r="U186" i="28"/>
  <c r="U90" i="28"/>
  <c r="U99" i="28"/>
  <c r="U255" i="28"/>
  <c r="U212" i="28"/>
  <c r="U207" i="28"/>
  <c r="U282" i="28"/>
  <c r="U216" i="28"/>
  <c r="U179" i="28"/>
  <c r="S304" i="28"/>
  <c r="U15" i="28"/>
  <c r="U222" i="28"/>
  <c r="U208" i="28"/>
  <c r="U171" i="28"/>
  <c r="U174" i="28"/>
  <c r="U153" i="28"/>
  <c r="U144" i="28"/>
  <c r="U291" i="28"/>
  <c r="U47" i="28"/>
  <c r="U12" i="28"/>
  <c r="U133" i="28"/>
  <c r="U267" i="28"/>
  <c r="U69" i="28"/>
  <c r="U156" i="28"/>
  <c r="U113" i="28"/>
  <c r="U199" i="28"/>
  <c r="U100" i="28"/>
  <c r="U57" i="28"/>
  <c r="U290" i="28"/>
  <c r="U164" i="28"/>
  <c r="U213" i="28"/>
  <c r="U276" i="28"/>
  <c r="U138" i="28"/>
  <c r="U110" i="28"/>
  <c r="U77" i="28"/>
  <c r="U125" i="28"/>
  <c r="U37" i="28"/>
  <c r="U234" i="28"/>
  <c r="U204" i="28"/>
  <c r="U178" i="28"/>
  <c r="T308" i="28"/>
  <c r="Q307" i="28"/>
  <c r="U268" i="28"/>
  <c r="U203" i="28"/>
  <c r="U104" i="28"/>
  <c r="U136" i="28"/>
  <c r="U126" i="28"/>
  <c r="U14" i="28"/>
  <c r="U250" i="28"/>
  <c r="U236" i="28"/>
  <c r="U218" i="28"/>
  <c r="P306" i="28"/>
  <c r="U101" i="28"/>
  <c r="U132" i="28"/>
  <c r="U67" i="28"/>
  <c r="U198" i="28"/>
  <c r="U298" i="28"/>
  <c r="U266" i="28"/>
  <c r="U74" i="28"/>
  <c r="U58" i="28"/>
  <c r="U44" i="28"/>
  <c r="U8" i="28"/>
  <c r="U72" i="28"/>
  <c r="U80" i="28"/>
  <c r="U261" i="28"/>
  <c r="U229" i="28"/>
  <c r="U252" i="28"/>
  <c r="U196" i="28"/>
  <c r="U187" i="28"/>
  <c r="U155" i="28"/>
  <c r="U169" i="28"/>
  <c r="U200" i="28"/>
  <c r="U154" i="28"/>
  <c r="U89" i="28"/>
  <c r="U242" i="28"/>
  <c r="U284" i="28"/>
  <c r="U230" i="28"/>
  <c r="U146" i="28"/>
  <c r="U98" i="28"/>
  <c r="U159" i="28"/>
  <c r="U143" i="28"/>
  <c r="U254" i="28"/>
  <c r="U148" i="28"/>
  <c r="U118" i="28"/>
  <c r="U283" i="28"/>
  <c r="U85" i="28"/>
  <c r="U18" i="28"/>
  <c r="U7" i="28"/>
  <c r="U239" i="28"/>
  <c r="U258" i="28"/>
  <c r="U211" i="28"/>
  <c r="U292" i="28"/>
  <c r="U243" i="28"/>
  <c r="U220" i="28"/>
  <c r="U273" i="28"/>
  <c r="U214" i="28"/>
  <c r="U286" i="28"/>
  <c r="U31" i="28"/>
  <c r="U22" i="28"/>
  <c r="U13" i="28"/>
  <c r="U68" i="28"/>
  <c r="U52" i="28"/>
  <c r="U40" i="28"/>
  <c r="U42" i="27"/>
  <c r="U57" i="27"/>
  <c r="U69" i="27"/>
  <c r="U297" i="27"/>
  <c r="U275" i="27"/>
  <c r="U164" i="27"/>
  <c r="U145" i="27"/>
  <c r="U176" i="27"/>
  <c r="U45" i="27"/>
  <c r="U146" i="27"/>
  <c r="U16" i="27"/>
  <c r="U3" i="27"/>
  <c r="U201" i="27"/>
  <c r="U173" i="27"/>
  <c r="U298" i="27"/>
  <c r="U259" i="27"/>
  <c r="U67" i="27"/>
  <c r="U50" i="27"/>
  <c r="U139" i="27"/>
  <c r="U59" i="27"/>
  <c r="U225" i="27"/>
  <c r="U97" i="27"/>
  <c r="U112" i="27"/>
  <c r="U85" i="27"/>
  <c r="U65" i="27"/>
  <c r="U5" i="27"/>
  <c r="U278" i="27"/>
  <c r="U219" i="27"/>
  <c r="U162" i="27"/>
  <c r="U228" i="27"/>
  <c r="U267" i="27"/>
  <c r="U265" i="27"/>
  <c r="U229" i="27"/>
  <c r="U198" i="27"/>
  <c r="U216" i="27"/>
  <c r="U251" i="27"/>
  <c r="U235" i="27"/>
  <c r="U210" i="27"/>
  <c r="U182" i="27"/>
  <c r="U96" i="27"/>
  <c r="U272" i="27"/>
  <c r="U246" i="27"/>
  <c r="U273" i="27"/>
  <c r="U213" i="27"/>
  <c r="U197" i="27"/>
  <c r="U233" i="27"/>
  <c r="U293" i="27"/>
  <c r="U255" i="27"/>
  <c r="U80" i="27"/>
  <c r="U185" i="27"/>
  <c r="U17" i="27"/>
  <c r="U192" i="27"/>
  <c r="U93" i="27"/>
  <c r="U48" i="27"/>
  <c r="U289" i="27"/>
  <c r="U129" i="27"/>
  <c r="U123" i="27"/>
  <c r="U121" i="27"/>
  <c r="U149" i="27"/>
  <c r="U119" i="27"/>
  <c r="U87" i="27"/>
  <c r="U95" i="27"/>
  <c r="U266" i="27"/>
  <c r="U66" i="27"/>
  <c r="U245" i="27"/>
  <c r="U223" i="27"/>
  <c r="U238" i="27"/>
  <c r="U211" i="27"/>
  <c r="U81" i="27"/>
  <c r="U25" i="27"/>
  <c r="U21" i="27"/>
  <c r="Q308" i="27"/>
  <c r="Q305" i="27"/>
  <c r="U132" i="27"/>
  <c r="U114" i="27"/>
  <c r="U294" i="27"/>
  <c r="U290" i="27"/>
  <c r="U11" i="27"/>
  <c r="U133" i="27"/>
  <c r="U248" i="27"/>
  <c r="U271" i="27"/>
  <c r="U209" i="27"/>
  <c r="T305" i="27"/>
  <c r="U154" i="27"/>
  <c r="U125" i="27"/>
  <c r="U26" i="27"/>
  <c r="U212" i="27"/>
  <c r="U196" i="27"/>
  <c r="U161" i="27"/>
  <c r="U30" i="27"/>
  <c r="U92" i="27"/>
  <c r="U79" i="27"/>
  <c r="U88" i="27"/>
  <c r="U72" i="27"/>
  <c r="U98" i="27"/>
  <c r="R305" i="27"/>
  <c r="U38" i="27"/>
  <c r="U13" i="27"/>
  <c r="U28" i="27"/>
  <c r="U231" i="27"/>
  <c r="U222" i="27"/>
  <c r="U296" i="27"/>
  <c r="U111" i="27"/>
  <c r="U134" i="27"/>
  <c r="U101" i="27"/>
  <c r="U167" i="27"/>
  <c r="U82" i="27"/>
  <c r="U41" i="27"/>
  <c r="U49" i="27"/>
  <c r="S302" i="27"/>
  <c r="U6" i="27"/>
  <c r="U281" i="27"/>
  <c r="U270" i="27"/>
  <c r="U260" i="27"/>
  <c r="U250" i="27"/>
  <c r="U236" i="27"/>
  <c r="U214" i="27"/>
  <c r="U243" i="27"/>
  <c r="U224" i="27"/>
  <c r="U253" i="27"/>
  <c r="U234" i="27"/>
  <c r="U221" i="27"/>
  <c r="U205" i="27"/>
  <c r="U285" i="27"/>
  <c r="U242" i="27"/>
  <c r="U227" i="27"/>
  <c r="U206" i="27"/>
  <c r="U279" i="27"/>
  <c r="R307" i="27"/>
  <c r="U203" i="27"/>
  <c r="U295" i="27"/>
  <c r="U174" i="27"/>
  <c r="U36" i="27"/>
  <c r="U8" i="27"/>
  <c r="U288" i="27"/>
  <c r="U277" i="27"/>
  <c r="P308" i="27"/>
  <c r="U178" i="27"/>
  <c r="U109" i="27"/>
  <c r="U135" i="27"/>
  <c r="U54" i="27"/>
  <c r="U99" i="27"/>
  <c r="U77" i="27"/>
  <c r="U56" i="27"/>
  <c r="U158" i="27"/>
  <c r="U220" i="27"/>
  <c r="U104" i="27"/>
  <c r="U58" i="27"/>
  <c r="U215" i="27"/>
  <c r="U280" i="27"/>
  <c r="U254" i="27"/>
  <c r="U284" i="27"/>
  <c r="U186" i="27"/>
  <c r="U200" i="27"/>
  <c r="U150" i="27"/>
  <c r="U73" i="27"/>
  <c r="U63" i="27"/>
  <c r="U33" i="27"/>
  <c r="R302" i="27"/>
  <c r="U232" i="27"/>
  <c r="U204" i="27"/>
  <c r="U282" i="27"/>
  <c r="U130" i="27"/>
  <c r="U91" i="27"/>
  <c r="U276" i="27"/>
  <c r="U264" i="27"/>
  <c r="S308" i="27"/>
  <c r="U269" i="27"/>
  <c r="P305" i="27"/>
  <c r="U181" i="27"/>
  <c r="U140" i="27"/>
  <c r="U151" i="27"/>
  <c r="U142" i="27"/>
  <c r="U115" i="27"/>
  <c r="U268" i="27"/>
  <c r="U256" i="27"/>
  <c r="U202" i="27"/>
  <c r="U131" i="27"/>
  <c r="U143" i="27"/>
  <c r="U40" i="27"/>
  <c r="U159" i="27"/>
  <c r="U102" i="27"/>
  <c r="U199" i="27"/>
  <c r="R308" i="27"/>
  <c r="U230" i="27"/>
  <c r="U126" i="27"/>
  <c r="Q304" i="27"/>
  <c r="U10" i="27"/>
  <c r="U51" i="27"/>
  <c r="U258" i="27"/>
  <c r="U291" i="27"/>
  <c r="U240" i="27"/>
  <c r="U194" i="27"/>
  <c r="Q307" i="27"/>
  <c r="U217" i="27"/>
  <c r="U190" i="27"/>
  <c r="U127" i="27"/>
  <c r="T304" i="27"/>
  <c r="U94" i="27"/>
  <c r="U74" i="27"/>
  <c r="P307" i="27"/>
  <c r="U191" i="27"/>
  <c r="U155" i="27"/>
  <c r="U122" i="27"/>
  <c r="U157" i="27"/>
  <c r="S305" i="27"/>
  <c r="R303" i="27"/>
  <c r="P306" i="27"/>
  <c r="U75" i="27"/>
  <c r="T302" i="27"/>
  <c r="Q302" i="27"/>
  <c r="U262" i="27"/>
  <c r="U218" i="27"/>
  <c r="S306" i="27"/>
  <c r="U188" i="27"/>
  <c r="S304" i="27"/>
  <c r="U117" i="27"/>
  <c r="U27" i="27"/>
  <c r="S303" i="27"/>
  <c r="U23" i="27"/>
  <c r="Q303" i="27"/>
  <c r="P302" i="27"/>
  <c r="U15" i="27"/>
  <c r="U274" i="27"/>
  <c r="U292" i="27"/>
  <c r="U179" i="27"/>
  <c r="Q306" i="27"/>
  <c r="U141" i="27"/>
  <c r="U34" i="27"/>
  <c r="U71" i="27"/>
  <c r="U269" i="28"/>
  <c r="U240" i="28"/>
  <c r="S308" i="28"/>
  <c r="R307" i="28"/>
  <c r="P308" i="28"/>
  <c r="U134" i="28"/>
  <c r="U102" i="28"/>
  <c r="U112" i="28"/>
  <c r="U97" i="28"/>
  <c r="U70" i="28"/>
  <c r="U5" i="28"/>
  <c r="U224" i="28"/>
  <c r="P303" i="28"/>
  <c r="U280" i="28"/>
  <c r="R305" i="28"/>
  <c r="U232" i="28"/>
  <c r="U225" i="28"/>
  <c r="U201" i="28"/>
  <c r="T306" i="28"/>
  <c r="U160" i="28"/>
  <c r="U95" i="28"/>
  <c r="Q305" i="28"/>
  <c r="U33" i="28"/>
  <c r="U94" i="28"/>
  <c r="U73" i="28"/>
  <c r="U28" i="28"/>
  <c r="U71" i="28"/>
  <c r="R306" i="28"/>
  <c r="U91" i="28"/>
  <c r="U29" i="28"/>
  <c r="U272" i="28"/>
  <c r="Q308" i="28"/>
  <c r="P307" i="28"/>
  <c r="U114" i="28"/>
  <c r="U103" i="28"/>
  <c r="R302" i="28"/>
  <c r="U119" i="28"/>
  <c r="U86" i="28"/>
  <c r="U54" i="28"/>
  <c r="Q303" i="28"/>
  <c r="U19" i="28"/>
  <c r="U288" i="28"/>
  <c r="U210" i="28"/>
  <c r="U270" i="28"/>
  <c r="U147" i="28"/>
  <c r="U115" i="28"/>
  <c r="P304" i="28"/>
  <c r="U116" i="28"/>
  <c r="U79" i="28"/>
  <c r="R304" i="28"/>
  <c r="U127" i="28"/>
  <c r="U49" i="28"/>
  <c r="U84" i="28"/>
  <c r="U21" i="28"/>
  <c r="U27" i="28"/>
  <c r="S306" i="28"/>
  <c r="U135" i="28"/>
  <c r="T303" i="28"/>
  <c r="U277" i="28"/>
  <c r="U245" i="28"/>
  <c r="U256" i="28"/>
  <c r="U197" i="28"/>
  <c r="U170" i="28"/>
  <c r="U188" i="28"/>
  <c r="U192" i="28"/>
  <c r="T304" i="28"/>
  <c r="U158" i="28"/>
  <c r="U130" i="28"/>
  <c r="S302" i="28"/>
  <c r="U128" i="28"/>
  <c r="Q302" i="28"/>
  <c r="T302" i="28"/>
  <c r="U35" i="28"/>
  <c r="U87" i="28"/>
  <c r="U93" i="28"/>
  <c r="U11" i="28"/>
  <c r="U295" i="28"/>
  <c r="U231" i="28"/>
  <c r="U145" i="28"/>
  <c r="U176" i="28"/>
  <c r="U139" i="28"/>
  <c r="U219" i="28"/>
  <c r="U177" i="28"/>
  <c r="U142" i="28"/>
  <c r="Q304" i="28"/>
  <c r="V304" i="28" s="1"/>
  <c r="U111" i="28"/>
  <c r="U41" i="28"/>
  <c r="U9" i="28"/>
  <c r="U4" i="28"/>
  <c r="U55" i="28"/>
  <c r="U62" i="28"/>
  <c r="S307" i="28"/>
  <c r="V307" i="28" s="1"/>
  <c r="U205" i="28"/>
  <c r="Q306" i="28"/>
  <c r="U166" i="28"/>
  <c r="U107" i="28"/>
  <c r="U105" i="28"/>
  <c r="S303" i="28"/>
  <c r="U43" i="28"/>
  <c r="U175" i="28"/>
  <c r="U108" i="28"/>
  <c r="U137" i="28"/>
  <c r="U61" i="28"/>
  <c r="T305" i="28"/>
  <c r="T307" i="28"/>
  <c r="U173" i="28"/>
  <c r="R303" i="28"/>
  <c r="P302" i="28"/>
  <c r="U45" i="28"/>
  <c r="U168" i="28"/>
  <c r="P305" i="28"/>
  <c r="U46" i="28"/>
  <c r="U63" i="28"/>
  <c r="U293" i="28"/>
  <c r="U221" i="28"/>
  <c r="U185" i="28"/>
  <c r="U191" i="28"/>
  <c r="S305" i="28"/>
  <c r="R308" i="28"/>
  <c r="U183" i="28"/>
  <c r="U167" i="28"/>
  <c r="U190" i="28"/>
  <c r="U296" i="28"/>
  <c r="U181" i="28"/>
  <c r="U165" i="28"/>
  <c r="R306" i="27"/>
  <c r="T303" i="27"/>
  <c r="U252" i="27"/>
  <c r="T307" i="27"/>
  <c r="R304" i="27"/>
  <c r="V304" i="27" s="1"/>
  <c r="U170" i="27"/>
  <c r="P304" i="27"/>
  <c r="P303" i="27"/>
  <c r="U61" i="27"/>
  <c r="U64" i="27"/>
  <c r="U237" i="27"/>
  <c r="U247" i="27"/>
  <c r="U124" i="27"/>
  <c r="U156" i="27"/>
  <c r="U83" i="27"/>
  <c r="U24" i="27"/>
  <c r="U286" i="27"/>
  <c r="U120" i="27"/>
  <c r="U32" i="27"/>
  <c r="U107" i="27"/>
  <c r="U239" i="27"/>
  <c r="U287" i="27"/>
  <c r="T308" i="27"/>
  <c r="U171" i="27"/>
  <c r="T306" i="27"/>
  <c r="U105" i="27"/>
  <c r="U263" i="27"/>
  <c r="S307" i="27"/>
  <c r="V307" i="27" s="1"/>
  <c r="U163" i="27"/>
  <c r="U189" i="27"/>
  <c r="U165" i="27"/>
  <c r="U70" i="27"/>
  <c r="V302" i="28" l="1"/>
  <c r="U307" i="28"/>
  <c r="V306" i="28"/>
  <c r="V305" i="28"/>
  <c r="V305" i="27"/>
  <c r="V308" i="27"/>
  <c r="V303" i="27"/>
  <c r="V306" i="27"/>
  <c r="V302" i="27"/>
  <c r="U302" i="27"/>
  <c r="U305" i="27"/>
  <c r="V308" i="28"/>
  <c r="U302" i="28"/>
  <c r="U304" i="28"/>
  <c r="U308" i="28"/>
  <c r="U305" i="28"/>
  <c r="V303" i="28"/>
  <c r="U303" i="28"/>
  <c r="U306" i="28"/>
  <c r="U308" i="27"/>
  <c r="U303" i="27"/>
  <c r="U307" i="27"/>
  <c r="U306" i="27"/>
  <c r="U304" i="27"/>
  <c r="O299" i="15" l="1"/>
  <c r="U299" i="15" s="1"/>
  <c r="O298" i="15"/>
  <c r="U298" i="15" s="1"/>
  <c r="A298" i="15"/>
  <c r="O297" i="15"/>
  <c r="U297" i="15" s="1"/>
  <c r="D297" i="15"/>
  <c r="L297" i="15" s="1"/>
  <c r="AF297" i="15" s="1"/>
  <c r="A297" i="15"/>
  <c r="A296" i="15"/>
  <c r="O295" i="15"/>
  <c r="U295" i="15" s="1"/>
  <c r="D295" i="15"/>
  <c r="L295" i="15" s="1"/>
  <c r="AF295" i="15" s="1"/>
  <c r="A295" i="15"/>
  <c r="O294" i="15"/>
  <c r="U294" i="15" s="1"/>
  <c r="A294" i="15"/>
  <c r="D293" i="15"/>
  <c r="L293" i="15" s="1"/>
  <c r="AF293" i="15" s="1"/>
  <c r="A293" i="15"/>
  <c r="O292" i="15"/>
  <c r="U292" i="15" s="1"/>
  <c r="A292" i="15"/>
  <c r="O291" i="15"/>
  <c r="U291" i="15" s="1"/>
  <c r="A291" i="15"/>
  <c r="O290" i="15"/>
  <c r="U290" i="15" s="1"/>
  <c r="A290" i="15"/>
  <c r="O289" i="15"/>
  <c r="U289" i="15" s="1"/>
  <c r="D289" i="15"/>
  <c r="L289" i="15" s="1"/>
  <c r="AF289" i="15" s="1"/>
  <c r="A289" i="15"/>
  <c r="O288" i="15"/>
  <c r="U288" i="15" s="1"/>
  <c r="A288" i="15"/>
  <c r="O287" i="15"/>
  <c r="U287" i="15" s="1"/>
  <c r="D287" i="15"/>
  <c r="L287" i="15" s="1"/>
  <c r="AF287" i="15" s="1"/>
  <c r="A287" i="15"/>
  <c r="A286" i="15"/>
  <c r="O285" i="15"/>
  <c r="U285" i="15" s="1"/>
  <c r="D285" i="15"/>
  <c r="L285" i="15" s="1"/>
  <c r="AF285" i="15" s="1"/>
  <c r="A285" i="15"/>
  <c r="O284" i="15"/>
  <c r="U284" i="15" s="1"/>
  <c r="A284" i="15"/>
  <c r="O283" i="15"/>
  <c r="U283" i="15" s="1"/>
  <c r="D283" i="15"/>
  <c r="L283" i="15" s="1"/>
  <c r="AF283" i="15" s="1"/>
  <c r="A283" i="15"/>
  <c r="A282" i="15"/>
  <c r="O281" i="15"/>
  <c r="U281" i="15" s="1"/>
  <c r="A281" i="15"/>
  <c r="O280" i="15"/>
  <c r="U280" i="15" s="1"/>
  <c r="A280" i="15"/>
  <c r="O279" i="15"/>
  <c r="U279" i="15" s="1"/>
  <c r="D279" i="15"/>
  <c r="L279" i="15" s="1"/>
  <c r="AF279" i="15" s="1"/>
  <c r="A279" i="15"/>
  <c r="O278" i="15"/>
  <c r="U278" i="15" s="1"/>
  <c r="D278" i="15"/>
  <c r="L278" i="15" s="1"/>
  <c r="AF278" i="15" s="1"/>
  <c r="A278" i="15"/>
  <c r="O277" i="15"/>
  <c r="U277" i="15" s="1"/>
  <c r="D277" i="15"/>
  <c r="L277" i="15" s="1"/>
  <c r="AF277" i="15" s="1"/>
  <c r="A277" i="15"/>
  <c r="D276" i="15"/>
  <c r="L276" i="15" s="1"/>
  <c r="AF276" i="15" s="1"/>
  <c r="A276" i="15"/>
  <c r="O275" i="15"/>
  <c r="U275" i="15" s="1"/>
  <c r="A275" i="15"/>
  <c r="O274" i="15"/>
  <c r="U274" i="15" s="1"/>
  <c r="A274" i="15"/>
  <c r="O273" i="15"/>
  <c r="U273" i="15" s="1"/>
  <c r="D273" i="15"/>
  <c r="L273" i="15" s="1"/>
  <c r="AF273" i="15" s="1"/>
  <c r="A273" i="15"/>
  <c r="A272" i="15"/>
  <c r="O271" i="15"/>
  <c r="U271" i="15" s="1"/>
  <c r="D271" i="15"/>
  <c r="L271" i="15" s="1"/>
  <c r="AF271" i="15" s="1"/>
  <c r="A271" i="15"/>
  <c r="D270" i="15"/>
  <c r="L270" i="15" s="1"/>
  <c r="AF270" i="15" s="1"/>
  <c r="A270" i="15"/>
  <c r="A269" i="15"/>
  <c r="D268" i="15"/>
  <c r="L268" i="15" s="1"/>
  <c r="AF268" i="15" s="1"/>
  <c r="A268" i="15"/>
  <c r="A267" i="15"/>
  <c r="D266" i="15"/>
  <c r="L266" i="15" s="1"/>
  <c r="AF266" i="15" s="1"/>
  <c r="A266" i="15"/>
  <c r="A265" i="15"/>
  <c r="O264" i="15"/>
  <c r="U264" i="15" s="1"/>
  <c r="A264" i="15"/>
  <c r="D263" i="15"/>
  <c r="L263" i="15" s="1"/>
  <c r="AF263" i="15" s="1"/>
  <c r="A263" i="15"/>
  <c r="D262" i="15"/>
  <c r="L262" i="15" s="1"/>
  <c r="AF262" i="15" s="1"/>
  <c r="A262" i="15"/>
  <c r="A261" i="15"/>
  <c r="A260" i="15"/>
  <c r="O259" i="15"/>
  <c r="U259" i="15" s="1"/>
  <c r="A259" i="15"/>
  <c r="O258" i="15"/>
  <c r="U258" i="15" s="1"/>
  <c r="D258" i="15"/>
  <c r="L258" i="15" s="1"/>
  <c r="A258" i="15"/>
  <c r="D257" i="15"/>
  <c r="L257" i="15" s="1"/>
  <c r="AD257" i="15" s="1"/>
  <c r="A257" i="15"/>
  <c r="O256" i="15"/>
  <c r="U256" i="15" s="1"/>
  <c r="A256" i="15"/>
  <c r="O255" i="15"/>
  <c r="U255" i="15" s="1"/>
  <c r="A255" i="15"/>
  <c r="O254" i="15"/>
  <c r="U254" i="15" s="1"/>
  <c r="A254" i="15"/>
  <c r="O253" i="15"/>
  <c r="U253" i="15" s="1"/>
  <c r="D253" i="15"/>
  <c r="L253" i="15" s="1"/>
  <c r="AD253" i="15" s="1"/>
  <c r="A253" i="15"/>
  <c r="D252" i="15"/>
  <c r="L252" i="15" s="1"/>
  <c r="AD252" i="15" s="1"/>
  <c r="A252" i="15"/>
  <c r="O251" i="15"/>
  <c r="U251" i="15" s="1"/>
  <c r="D251" i="15"/>
  <c r="L251" i="15" s="1"/>
  <c r="AD251" i="15" s="1"/>
  <c r="A251" i="15"/>
  <c r="D250" i="15"/>
  <c r="L250" i="15" s="1"/>
  <c r="AD250" i="15" s="1"/>
  <c r="A250" i="15"/>
  <c r="D249" i="15"/>
  <c r="L249" i="15" s="1"/>
  <c r="AD249" i="15" s="1"/>
  <c r="A249" i="15"/>
  <c r="A248" i="15"/>
  <c r="O247" i="15"/>
  <c r="U247" i="15" s="1"/>
  <c r="D247" i="15"/>
  <c r="L247" i="15" s="1"/>
  <c r="AD247" i="15" s="1"/>
  <c r="A247" i="15"/>
  <c r="O246" i="15"/>
  <c r="U246" i="15" s="1"/>
  <c r="A246" i="15"/>
  <c r="D245" i="15"/>
  <c r="L245" i="15" s="1"/>
  <c r="AD245" i="15" s="1"/>
  <c r="A245" i="15"/>
  <c r="O244" i="15"/>
  <c r="U244" i="15" s="1"/>
  <c r="A244" i="15"/>
  <c r="O243" i="15"/>
  <c r="U243" i="15" s="1"/>
  <c r="D243" i="15"/>
  <c r="L243" i="15" s="1"/>
  <c r="AD243" i="15" s="1"/>
  <c r="A243" i="15"/>
  <c r="A242" i="15"/>
  <c r="O241" i="15"/>
  <c r="U241" i="15" s="1"/>
  <c r="D241" i="15"/>
  <c r="L241" i="15" s="1"/>
  <c r="AD241" i="15" s="1"/>
  <c r="A241" i="15"/>
  <c r="D240" i="15"/>
  <c r="L240" i="15" s="1"/>
  <c r="AD240" i="15" s="1"/>
  <c r="A240" i="15"/>
  <c r="A239" i="15"/>
  <c r="A238" i="15"/>
  <c r="O237" i="15"/>
  <c r="U237" i="15" s="1"/>
  <c r="A237" i="15"/>
  <c r="O236" i="15"/>
  <c r="U236" i="15" s="1"/>
  <c r="D236" i="15"/>
  <c r="L236" i="15" s="1"/>
  <c r="AD236" i="15" s="1"/>
  <c r="A236" i="15"/>
  <c r="A235" i="15"/>
  <c r="O234" i="15"/>
  <c r="U234" i="15" s="1"/>
  <c r="A234" i="15"/>
  <c r="O233" i="15"/>
  <c r="U233" i="15" s="1"/>
  <c r="D233" i="15"/>
  <c r="L233" i="15" s="1"/>
  <c r="AD233" i="15" s="1"/>
  <c r="A233" i="15"/>
  <c r="O232" i="15"/>
  <c r="U232" i="15" s="1"/>
  <c r="D232" i="15"/>
  <c r="L232" i="15" s="1"/>
  <c r="AD232" i="15" s="1"/>
  <c r="A232" i="15"/>
  <c r="D231" i="15"/>
  <c r="L231" i="15" s="1"/>
  <c r="AD231" i="15" s="1"/>
  <c r="A231" i="15"/>
  <c r="O230" i="15"/>
  <c r="U230" i="15" s="1"/>
  <c r="A230" i="15"/>
  <c r="A229" i="15"/>
  <c r="O228" i="15"/>
  <c r="U228" i="15" s="1"/>
  <c r="A228" i="15"/>
  <c r="D227" i="15"/>
  <c r="L227" i="15" s="1"/>
  <c r="AD227" i="15" s="1"/>
  <c r="A227" i="15"/>
  <c r="O226" i="15"/>
  <c r="U226" i="15" s="1"/>
  <c r="A226" i="15"/>
  <c r="D225" i="15"/>
  <c r="L225" i="15" s="1"/>
  <c r="AD225" i="15" s="1"/>
  <c r="A225" i="15"/>
  <c r="O224" i="15"/>
  <c r="U224" i="15" s="1"/>
  <c r="A224" i="15"/>
  <c r="O223" i="15"/>
  <c r="U223" i="15" s="1"/>
  <c r="A223" i="15"/>
  <c r="A222" i="15"/>
  <c r="O221" i="15"/>
  <c r="U221" i="15" s="1"/>
  <c r="D221" i="15"/>
  <c r="L221" i="15" s="1"/>
  <c r="AD221" i="15" s="1"/>
  <c r="A221" i="15"/>
  <c r="O220" i="15"/>
  <c r="U220" i="15" s="1"/>
  <c r="A220" i="15"/>
  <c r="O219" i="15"/>
  <c r="U219" i="15" s="1"/>
  <c r="A219" i="15"/>
  <c r="O218" i="15"/>
  <c r="U218" i="15" s="1"/>
  <c r="A218" i="15"/>
  <c r="O217" i="15"/>
  <c r="U217" i="15" s="1"/>
  <c r="M217" i="15"/>
  <c r="A217" i="15"/>
  <c r="O216" i="15"/>
  <c r="U216" i="15" s="1"/>
  <c r="A216" i="15"/>
  <c r="O215" i="15"/>
  <c r="U215" i="15" s="1"/>
  <c r="D215" i="15"/>
  <c r="L215" i="15" s="1"/>
  <c r="AD215" i="15" s="1"/>
  <c r="A215" i="15"/>
  <c r="A214" i="15"/>
  <c r="O213" i="15"/>
  <c r="U213" i="15" s="1"/>
  <c r="D213" i="15"/>
  <c r="L213" i="15" s="1"/>
  <c r="AD213" i="15" s="1"/>
  <c r="A213" i="15"/>
  <c r="O212" i="15"/>
  <c r="U212" i="15" s="1"/>
  <c r="A212" i="15"/>
  <c r="O211" i="15"/>
  <c r="U211" i="15" s="1"/>
  <c r="A211" i="15"/>
  <c r="O210" i="15"/>
  <c r="U210" i="15" s="1"/>
  <c r="D210" i="15"/>
  <c r="L210" i="15" s="1"/>
  <c r="AD210" i="15" s="1"/>
  <c r="A210" i="15"/>
  <c r="O209" i="15"/>
  <c r="U209" i="15" s="1"/>
  <c r="A209" i="15"/>
  <c r="O208" i="15"/>
  <c r="U208" i="15" s="1"/>
  <c r="D208" i="15"/>
  <c r="L208" i="15" s="1"/>
  <c r="AD208" i="15" s="1"/>
  <c r="A208" i="15"/>
  <c r="D207" i="15"/>
  <c r="L207" i="15" s="1"/>
  <c r="AD207" i="15" s="1"/>
  <c r="A207" i="15"/>
  <c r="A206" i="15"/>
  <c r="A205" i="15"/>
  <c r="O204" i="15"/>
  <c r="U204" i="15" s="1"/>
  <c r="A204" i="15"/>
  <c r="A203" i="15"/>
  <c r="O202" i="15"/>
  <c r="U202" i="15" s="1"/>
  <c r="A202" i="15"/>
  <c r="A201" i="15"/>
  <c r="O200" i="15"/>
  <c r="U200" i="15" s="1"/>
  <c r="A200" i="15"/>
  <c r="A199" i="15"/>
  <c r="D198" i="15"/>
  <c r="L198" i="15" s="1"/>
  <c r="AD198" i="15" s="1"/>
  <c r="A198" i="15"/>
  <c r="A197" i="15"/>
  <c r="O196" i="15"/>
  <c r="U196" i="15" s="1"/>
  <c r="D196" i="15"/>
  <c r="L196" i="15" s="1"/>
  <c r="AD196" i="15" s="1"/>
  <c r="A196" i="15"/>
  <c r="D195" i="15"/>
  <c r="L195" i="15" s="1"/>
  <c r="AD195" i="15" s="1"/>
  <c r="A195" i="15"/>
  <c r="D194" i="15"/>
  <c r="L194" i="15" s="1"/>
  <c r="AD194" i="15" s="1"/>
  <c r="A194" i="15"/>
  <c r="O193" i="15"/>
  <c r="U193" i="15" s="1"/>
  <c r="A193" i="15"/>
  <c r="O192" i="15"/>
  <c r="U192" i="15" s="1"/>
  <c r="D192" i="15"/>
  <c r="L192" i="15" s="1"/>
  <c r="AD192" i="15" s="1"/>
  <c r="A192" i="15"/>
  <c r="A191" i="15"/>
  <c r="O190" i="15"/>
  <c r="U190" i="15" s="1"/>
  <c r="A190" i="15"/>
  <c r="O189" i="15"/>
  <c r="U189" i="15" s="1"/>
  <c r="D189" i="15"/>
  <c r="L189" i="15" s="1"/>
  <c r="AD189" i="15" s="1"/>
  <c r="A189" i="15"/>
  <c r="O188" i="15"/>
  <c r="U188" i="15" s="1"/>
  <c r="D188" i="15"/>
  <c r="L188" i="15" s="1"/>
  <c r="AD188" i="15" s="1"/>
  <c r="M188" i="15"/>
  <c r="A188" i="15"/>
  <c r="A187" i="15"/>
  <c r="A186" i="15"/>
  <c r="A185" i="15"/>
  <c r="O184" i="15"/>
  <c r="U184" i="15" s="1"/>
  <c r="A184" i="15"/>
  <c r="O183" i="15"/>
  <c r="U183" i="15" s="1"/>
  <c r="A183" i="15"/>
  <c r="O182" i="15"/>
  <c r="U182" i="15" s="1"/>
  <c r="D182" i="15"/>
  <c r="L182" i="15" s="1"/>
  <c r="AD182" i="15" s="1"/>
  <c r="A182" i="15"/>
  <c r="A181" i="15"/>
  <c r="O180" i="15"/>
  <c r="U180" i="15" s="1"/>
  <c r="A180" i="15"/>
  <c r="O179" i="15"/>
  <c r="U179" i="15" s="1"/>
  <c r="D179" i="15"/>
  <c r="L179" i="15" s="1"/>
  <c r="AD179" i="15" s="1"/>
  <c r="A179" i="15"/>
  <c r="O178" i="15"/>
  <c r="U178" i="15" s="1"/>
  <c r="A178" i="15"/>
  <c r="D177" i="15"/>
  <c r="L177" i="15" s="1"/>
  <c r="AD177" i="15" s="1"/>
  <c r="A177" i="15"/>
  <c r="O176" i="15"/>
  <c r="U176" i="15" s="1"/>
  <c r="D176" i="15"/>
  <c r="L176" i="15" s="1"/>
  <c r="AD176" i="15" s="1"/>
  <c r="A176" i="15"/>
  <c r="D175" i="15"/>
  <c r="L175" i="15" s="1"/>
  <c r="AD175" i="15" s="1"/>
  <c r="A175" i="15"/>
  <c r="A174" i="15"/>
  <c r="O173" i="15"/>
  <c r="U173" i="15" s="1"/>
  <c r="D173" i="15"/>
  <c r="L173" i="15" s="1"/>
  <c r="AD173" i="15" s="1"/>
  <c r="A173" i="15"/>
  <c r="O172" i="15"/>
  <c r="U172" i="15" s="1"/>
  <c r="A172" i="15"/>
  <c r="O171" i="15"/>
  <c r="U171" i="15" s="1"/>
  <c r="A171" i="15"/>
  <c r="O170" i="15"/>
  <c r="U170" i="15" s="1"/>
  <c r="A170" i="15"/>
  <c r="O169" i="15"/>
  <c r="U169" i="15" s="1"/>
  <c r="A169" i="15"/>
  <c r="O168" i="15"/>
  <c r="U168" i="15" s="1"/>
  <c r="A168" i="15"/>
  <c r="O167" i="15"/>
  <c r="U167" i="15" s="1"/>
  <c r="A167" i="15"/>
  <c r="A166" i="15"/>
  <c r="D165" i="15"/>
  <c r="L165" i="15" s="1"/>
  <c r="A165" i="15"/>
  <c r="M164" i="15"/>
  <c r="O164" i="15"/>
  <c r="S164" i="15" s="1"/>
  <c r="A164" i="15"/>
  <c r="O163" i="15"/>
  <c r="S163" i="15" s="1"/>
  <c r="A163" i="15"/>
  <c r="M162" i="15"/>
  <c r="A162" i="15"/>
  <c r="D161" i="15"/>
  <c r="L161" i="15" s="1"/>
  <c r="AB161" i="15" s="1"/>
  <c r="A161" i="15"/>
  <c r="D160" i="15"/>
  <c r="L160" i="15" s="1"/>
  <c r="AB160" i="15" s="1"/>
  <c r="A160" i="15"/>
  <c r="A159" i="15"/>
  <c r="D158" i="15"/>
  <c r="L158" i="15" s="1"/>
  <c r="AB158" i="15" s="1"/>
  <c r="A158" i="15"/>
  <c r="O157" i="15"/>
  <c r="S157" i="15" s="1"/>
  <c r="A157" i="15"/>
  <c r="O156" i="15"/>
  <c r="S156" i="15" s="1"/>
  <c r="D156" i="15"/>
  <c r="L156" i="15" s="1"/>
  <c r="AB156" i="15" s="1"/>
  <c r="A156" i="15"/>
  <c r="D155" i="15"/>
  <c r="L155" i="15" s="1"/>
  <c r="AB155" i="15" s="1"/>
  <c r="A155" i="15"/>
  <c r="O154" i="15"/>
  <c r="S154" i="15" s="1"/>
  <c r="A154" i="15"/>
  <c r="A153" i="15"/>
  <c r="O152" i="15"/>
  <c r="S152" i="15" s="1"/>
  <c r="D152" i="15"/>
  <c r="L152" i="15" s="1"/>
  <c r="AB152" i="15" s="1"/>
  <c r="A152" i="15"/>
  <c r="O151" i="15"/>
  <c r="S151" i="15" s="1"/>
  <c r="D151" i="15"/>
  <c r="L151" i="15" s="1"/>
  <c r="AB151" i="15" s="1"/>
  <c r="A151" i="15"/>
  <c r="O150" i="15"/>
  <c r="S150" i="15" s="1"/>
  <c r="D150" i="15"/>
  <c r="L150" i="15" s="1"/>
  <c r="AB150" i="15" s="1"/>
  <c r="A150" i="15"/>
  <c r="O149" i="15"/>
  <c r="S149" i="15" s="1"/>
  <c r="A149" i="15"/>
  <c r="O148" i="15"/>
  <c r="S148" i="15" s="1"/>
  <c r="A148" i="15"/>
  <c r="O147" i="15"/>
  <c r="S147" i="15" s="1"/>
  <c r="D147" i="15"/>
  <c r="L147" i="15" s="1"/>
  <c r="AB147" i="15" s="1"/>
  <c r="A147" i="15"/>
  <c r="O146" i="15"/>
  <c r="S146" i="15" s="1"/>
  <c r="A146" i="15"/>
  <c r="A145" i="15"/>
  <c r="O144" i="15"/>
  <c r="S144" i="15" s="1"/>
  <c r="A144" i="15"/>
  <c r="D143" i="15"/>
  <c r="L143" i="15" s="1"/>
  <c r="AB143" i="15" s="1"/>
  <c r="A143" i="15"/>
  <c r="O142" i="15"/>
  <c r="S142" i="15" s="1"/>
  <c r="D142" i="15"/>
  <c r="L142" i="15" s="1"/>
  <c r="AB142" i="15" s="1"/>
  <c r="A142" i="15"/>
  <c r="D141" i="15"/>
  <c r="L141" i="15" s="1"/>
  <c r="AB141" i="15" s="1"/>
  <c r="A141" i="15"/>
  <c r="O140" i="15"/>
  <c r="S140" i="15" s="1"/>
  <c r="A140" i="15"/>
  <c r="O139" i="15"/>
  <c r="S139" i="15" s="1"/>
  <c r="D139" i="15"/>
  <c r="L139" i="15" s="1"/>
  <c r="AB139" i="15" s="1"/>
  <c r="A139" i="15"/>
  <c r="A138" i="15"/>
  <c r="D137" i="15"/>
  <c r="L137" i="15" s="1"/>
  <c r="AB137" i="15" s="1"/>
  <c r="A137" i="15"/>
  <c r="O136" i="15"/>
  <c r="S136" i="15" s="1"/>
  <c r="D136" i="15"/>
  <c r="L136" i="15" s="1"/>
  <c r="AB136" i="15" s="1"/>
  <c r="A136" i="15"/>
  <c r="O135" i="15"/>
  <c r="S135" i="15" s="1"/>
  <c r="D135" i="15"/>
  <c r="L135" i="15" s="1"/>
  <c r="AB135" i="15" s="1"/>
  <c r="A135" i="15"/>
  <c r="A134" i="15"/>
  <c r="O133" i="15"/>
  <c r="S133" i="15" s="1"/>
  <c r="A133" i="15"/>
  <c r="O132" i="15"/>
  <c r="S132" i="15" s="1"/>
  <c r="D132" i="15"/>
  <c r="L132" i="15" s="1"/>
  <c r="AB132" i="15" s="1"/>
  <c r="A132" i="15"/>
  <c r="D131" i="15"/>
  <c r="L131" i="15" s="1"/>
  <c r="AB131" i="15" s="1"/>
  <c r="A131" i="15"/>
  <c r="O130" i="15"/>
  <c r="Q130" i="15" s="1"/>
  <c r="A130" i="15"/>
  <c r="O129" i="15"/>
  <c r="Q129" i="15" s="1"/>
  <c r="D129" i="15"/>
  <c r="L129" i="15" s="1"/>
  <c r="Z129" i="15" s="1"/>
  <c r="A129" i="15"/>
  <c r="O128" i="15"/>
  <c r="Q128" i="15" s="1"/>
  <c r="A128" i="15"/>
  <c r="A127" i="15"/>
  <c r="O126" i="15"/>
  <c r="Q126" i="15" s="1"/>
  <c r="D126" i="15"/>
  <c r="L126" i="15" s="1"/>
  <c r="Z126" i="15" s="1"/>
  <c r="A126" i="15"/>
  <c r="O125" i="15"/>
  <c r="Q125" i="15" s="1"/>
  <c r="A125" i="15"/>
  <c r="A124" i="15"/>
  <c r="D123" i="15"/>
  <c r="L123" i="15" s="1"/>
  <c r="Z123" i="15" s="1"/>
  <c r="A123" i="15"/>
  <c r="O122" i="15"/>
  <c r="Q122" i="15" s="1"/>
  <c r="D122" i="15"/>
  <c r="L122" i="15" s="1"/>
  <c r="Z122" i="15" s="1"/>
  <c r="A122" i="15"/>
  <c r="O121" i="15"/>
  <c r="Q121" i="15" s="1"/>
  <c r="D121" i="15"/>
  <c r="L121" i="15" s="1"/>
  <c r="Z121" i="15" s="1"/>
  <c r="A121" i="15"/>
  <c r="O120" i="15"/>
  <c r="Q120" i="15" s="1"/>
  <c r="A120" i="15"/>
  <c r="O119" i="15"/>
  <c r="Q119" i="15" s="1"/>
  <c r="D119" i="15"/>
  <c r="L119" i="15" s="1"/>
  <c r="Z119" i="15" s="1"/>
  <c r="A119" i="15"/>
  <c r="A118" i="15"/>
  <c r="O117" i="15"/>
  <c r="Q117" i="15" s="1"/>
  <c r="D117" i="15"/>
  <c r="L117" i="15" s="1"/>
  <c r="Z117" i="15" s="1"/>
  <c r="A117" i="15"/>
  <c r="O116" i="15"/>
  <c r="Q116" i="15" s="1"/>
  <c r="A116" i="15"/>
  <c r="O115" i="15"/>
  <c r="Q115" i="15" s="1"/>
  <c r="D115" i="15"/>
  <c r="L115" i="15" s="1"/>
  <c r="Z115" i="15" s="1"/>
  <c r="A115" i="15"/>
  <c r="O114" i="15"/>
  <c r="Q114" i="15" s="1"/>
  <c r="A114" i="15"/>
  <c r="O113" i="15"/>
  <c r="Q113" i="15" s="1"/>
  <c r="D113" i="15"/>
  <c r="L113" i="15" s="1"/>
  <c r="Z113" i="15" s="1"/>
  <c r="A113" i="15"/>
  <c r="A112" i="15"/>
  <c r="O111" i="15"/>
  <c r="Q111" i="15" s="1"/>
  <c r="A111" i="15"/>
  <c r="O110" i="15"/>
  <c r="Q110" i="15" s="1"/>
  <c r="D110" i="15"/>
  <c r="L110" i="15" s="1"/>
  <c r="Z110" i="15" s="1"/>
  <c r="A110" i="15"/>
  <c r="O109" i="15"/>
  <c r="Q109" i="15" s="1"/>
  <c r="D109" i="15"/>
  <c r="L109" i="15" s="1"/>
  <c r="Z109" i="15" s="1"/>
  <c r="A109" i="15"/>
  <c r="A108" i="15"/>
  <c r="O107" i="15"/>
  <c r="Q107" i="15" s="1"/>
  <c r="D107" i="15"/>
  <c r="L107" i="15" s="1"/>
  <c r="Z107" i="15" s="1"/>
  <c r="A107" i="15"/>
  <c r="O106" i="15"/>
  <c r="Q106" i="15" s="1"/>
  <c r="A106" i="15"/>
  <c r="O105" i="15"/>
  <c r="Q105" i="15" s="1"/>
  <c r="D105" i="15"/>
  <c r="L105" i="15" s="1"/>
  <c r="Z105" i="15" s="1"/>
  <c r="A105" i="15"/>
  <c r="O104" i="15"/>
  <c r="Q104" i="15" s="1"/>
  <c r="D104" i="15"/>
  <c r="L104" i="15" s="1"/>
  <c r="Z104" i="15" s="1"/>
  <c r="A104" i="15"/>
  <c r="O103" i="15"/>
  <c r="Q103" i="15" s="1"/>
  <c r="D103" i="15"/>
  <c r="L103" i="15" s="1"/>
  <c r="Z103" i="15" s="1"/>
  <c r="A103" i="15"/>
  <c r="A102" i="15"/>
  <c r="O101" i="15"/>
  <c r="P101" i="15" s="1"/>
  <c r="D101" i="15"/>
  <c r="L101" i="15" s="1"/>
  <c r="X101" i="15" s="1"/>
  <c r="A101" i="15"/>
  <c r="D100" i="15"/>
  <c r="L100" i="15" s="1"/>
  <c r="X100" i="15" s="1"/>
  <c r="A100" i="15"/>
  <c r="D99" i="15"/>
  <c r="L99" i="15" s="1"/>
  <c r="X99" i="15" s="1"/>
  <c r="O99" i="15"/>
  <c r="P99" i="15" s="1"/>
  <c r="A99" i="15"/>
  <c r="A98" i="15"/>
  <c r="A97" i="15"/>
  <c r="D96" i="15"/>
  <c r="L96" i="15" s="1"/>
  <c r="X96" i="15" s="1"/>
  <c r="A96" i="15"/>
  <c r="O95" i="15"/>
  <c r="P95" i="15" s="1"/>
  <c r="A95" i="15"/>
  <c r="A94" i="15"/>
  <c r="O93" i="15"/>
  <c r="P93" i="15" s="1"/>
  <c r="A93" i="15"/>
  <c r="O92" i="15"/>
  <c r="P92" i="15" s="1"/>
  <c r="D92" i="15"/>
  <c r="L92" i="15" s="1"/>
  <c r="X92" i="15" s="1"/>
  <c r="A92" i="15"/>
  <c r="A91" i="15"/>
  <c r="A90" i="15"/>
  <c r="O89" i="15"/>
  <c r="P89" i="15" s="1"/>
  <c r="A89" i="15"/>
  <c r="O88" i="15"/>
  <c r="P88" i="15" s="1"/>
  <c r="A88" i="15"/>
  <c r="O87" i="15"/>
  <c r="P87" i="15" s="1"/>
  <c r="D87" i="15"/>
  <c r="L87" i="15" s="1"/>
  <c r="X87" i="15" s="1"/>
  <c r="A87" i="15"/>
  <c r="D86" i="15"/>
  <c r="L86" i="15" s="1"/>
  <c r="X86" i="15" s="1"/>
  <c r="A86" i="15"/>
  <c r="O85" i="15"/>
  <c r="P85" i="15" s="1"/>
  <c r="A85" i="15"/>
  <c r="O84" i="15"/>
  <c r="P84" i="15" s="1"/>
  <c r="A84" i="15"/>
  <c r="D83" i="15"/>
  <c r="L83" i="15" s="1"/>
  <c r="X83" i="15" s="1"/>
  <c r="A83" i="15"/>
  <c r="O82" i="15"/>
  <c r="P82" i="15" s="1"/>
  <c r="D82" i="15"/>
  <c r="L82" i="15" s="1"/>
  <c r="X82" i="15" s="1"/>
  <c r="A82" i="15"/>
  <c r="O81" i="15"/>
  <c r="P81" i="15" s="1"/>
  <c r="A81" i="15"/>
  <c r="D80" i="15"/>
  <c r="L80" i="15" s="1"/>
  <c r="X80" i="15" s="1"/>
  <c r="A80" i="15"/>
  <c r="D79" i="15"/>
  <c r="L79" i="15" s="1"/>
  <c r="X79" i="15" s="1"/>
  <c r="A79" i="15"/>
  <c r="O78" i="15"/>
  <c r="P78" i="15" s="1"/>
  <c r="A78" i="15"/>
  <c r="O77" i="15"/>
  <c r="P77" i="15" s="1"/>
  <c r="D77" i="15"/>
  <c r="L77" i="15" s="1"/>
  <c r="X77" i="15" s="1"/>
  <c r="A77" i="15"/>
  <c r="D76" i="15"/>
  <c r="L76" i="15" s="1"/>
  <c r="X76" i="15" s="1"/>
  <c r="A76" i="15"/>
  <c r="A75" i="15"/>
  <c r="O74" i="15"/>
  <c r="P74" i="15" s="1"/>
  <c r="D74" i="15"/>
  <c r="L74" i="15" s="1"/>
  <c r="X74" i="15" s="1"/>
  <c r="A74" i="15"/>
  <c r="A73" i="15"/>
  <c r="D72" i="15"/>
  <c r="L72" i="15" s="1"/>
  <c r="X72" i="15" s="1"/>
  <c r="A72" i="15"/>
  <c r="A71" i="15"/>
  <c r="D70" i="15"/>
  <c r="L70" i="15" s="1"/>
  <c r="X70" i="15" s="1"/>
  <c r="O70" i="15"/>
  <c r="P70" i="15" s="1"/>
  <c r="A70" i="15"/>
  <c r="D69" i="15"/>
  <c r="L69" i="15" s="1"/>
  <c r="X69" i="15" s="1"/>
  <c r="A69" i="15"/>
  <c r="A68" i="15"/>
  <c r="A67" i="15"/>
  <c r="O66" i="15"/>
  <c r="P66" i="15" s="1"/>
  <c r="A66" i="15"/>
  <c r="D65" i="15"/>
  <c r="L65" i="15" s="1"/>
  <c r="X65" i="15" s="1"/>
  <c r="A65" i="15"/>
  <c r="O64" i="15"/>
  <c r="P64" i="15" s="1"/>
  <c r="A64" i="15"/>
  <c r="A63" i="15"/>
  <c r="D62" i="15"/>
  <c r="L62" i="15" s="1"/>
  <c r="X62" i="15" s="1"/>
  <c r="A62" i="15"/>
  <c r="O61" i="15"/>
  <c r="P61" i="15" s="1"/>
  <c r="D61" i="15"/>
  <c r="L61" i="15" s="1"/>
  <c r="X61" i="15" s="1"/>
  <c r="A61" i="15"/>
  <c r="O60" i="15"/>
  <c r="P60" i="15" s="1"/>
  <c r="D60" i="15"/>
  <c r="L60" i="15" s="1"/>
  <c r="X60" i="15" s="1"/>
  <c r="A60" i="15"/>
  <c r="A59" i="15"/>
  <c r="O58" i="15"/>
  <c r="P58" i="15" s="1"/>
  <c r="A58" i="15"/>
  <c r="O57" i="15"/>
  <c r="P57" i="15" s="1"/>
  <c r="D57" i="15"/>
  <c r="L57" i="15" s="1"/>
  <c r="X57" i="15" s="1"/>
  <c r="A57" i="15"/>
  <c r="O56" i="15"/>
  <c r="P56" i="15" s="1"/>
  <c r="A56" i="15"/>
  <c r="A55" i="15"/>
  <c r="O54" i="15"/>
  <c r="P54" i="15" s="1"/>
  <c r="A54" i="15"/>
  <c r="O53" i="15"/>
  <c r="P53" i="15" s="1"/>
  <c r="D53" i="15"/>
  <c r="L53" i="15" s="1"/>
  <c r="X53" i="15" s="1"/>
  <c r="A53" i="15"/>
  <c r="O52" i="15"/>
  <c r="P52" i="15" s="1"/>
  <c r="A52" i="15"/>
  <c r="A51" i="15"/>
  <c r="O50" i="15"/>
  <c r="P50" i="15" s="1"/>
  <c r="A50" i="15"/>
  <c r="D49" i="15"/>
  <c r="L49" i="15" s="1"/>
  <c r="X49" i="15" s="1"/>
  <c r="A49" i="15"/>
  <c r="A48" i="15"/>
  <c r="O47" i="15"/>
  <c r="P47" i="15" s="1"/>
  <c r="A47" i="15"/>
  <c r="O46" i="15"/>
  <c r="P46" i="15" s="1"/>
  <c r="A46" i="15"/>
  <c r="O45" i="15"/>
  <c r="P45" i="15" s="1"/>
  <c r="D45" i="15"/>
  <c r="L45" i="15" s="1"/>
  <c r="X45" i="15" s="1"/>
  <c r="A45" i="15"/>
  <c r="O44" i="15"/>
  <c r="P44" i="15" s="1"/>
  <c r="A44" i="15"/>
  <c r="A43" i="15"/>
  <c r="O42" i="15"/>
  <c r="P42" i="15" s="1"/>
  <c r="D42" i="15"/>
  <c r="L42" i="15" s="1"/>
  <c r="X42" i="15" s="1"/>
  <c r="A42" i="15"/>
  <c r="O41" i="15"/>
  <c r="P41" i="15" s="1"/>
  <c r="D41" i="15"/>
  <c r="L41" i="15" s="1"/>
  <c r="X41" i="15" s="1"/>
  <c r="A41" i="15"/>
  <c r="O40" i="15"/>
  <c r="P40" i="15" s="1"/>
  <c r="D40" i="15"/>
  <c r="L40" i="15" s="1"/>
  <c r="X40" i="15" s="1"/>
  <c r="A40" i="15"/>
  <c r="A39" i="15"/>
  <c r="O38" i="15"/>
  <c r="P38" i="15" s="1"/>
  <c r="D38" i="15"/>
  <c r="L38" i="15" s="1"/>
  <c r="X38" i="15" s="1"/>
  <c r="A38" i="15"/>
  <c r="O37" i="15"/>
  <c r="P37" i="15" s="1"/>
  <c r="D37" i="15"/>
  <c r="L37" i="15" s="1"/>
  <c r="X37" i="15" s="1"/>
  <c r="A37" i="15"/>
  <c r="O36" i="15"/>
  <c r="P36" i="15" s="1"/>
  <c r="D36" i="15"/>
  <c r="L36" i="15" s="1"/>
  <c r="X36" i="15" s="1"/>
  <c r="A36" i="15"/>
  <c r="A35" i="15"/>
  <c r="O34" i="15"/>
  <c r="P34" i="15" s="1"/>
  <c r="D34" i="15"/>
  <c r="L34" i="15" s="1"/>
  <c r="X34" i="15" s="1"/>
  <c r="A34" i="15"/>
  <c r="A33" i="15"/>
  <c r="O32" i="15"/>
  <c r="P32" i="15" s="1"/>
  <c r="D32" i="15"/>
  <c r="L32" i="15" s="1"/>
  <c r="X32" i="15" s="1"/>
  <c r="A32" i="15"/>
  <c r="O31" i="15"/>
  <c r="P31" i="15" s="1"/>
  <c r="A31" i="15"/>
  <c r="O30" i="15"/>
  <c r="P30" i="15" s="1"/>
  <c r="D30" i="15"/>
  <c r="L30" i="15" s="1"/>
  <c r="X30" i="15" s="1"/>
  <c r="A30" i="15"/>
  <c r="O29" i="15"/>
  <c r="P29" i="15" s="1"/>
  <c r="D29" i="15"/>
  <c r="L29" i="15" s="1"/>
  <c r="X29" i="15" s="1"/>
  <c r="A29" i="15"/>
  <c r="O28" i="15"/>
  <c r="P28" i="15" s="1"/>
  <c r="D28" i="15"/>
  <c r="L28" i="15" s="1"/>
  <c r="X28" i="15" s="1"/>
  <c r="A28" i="15"/>
  <c r="D27" i="15"/>
  <c r="L27" i="15" s="1"/>
  <c r="X27" i="15" s="1"/>
  <c r="A27" i="15"/>
  <c r="O26" i="15"/>
  <c r="P26" i="15" s="1"/>
  <c r="D26" i="15"/>
  <c r="L26" i="15" s="1"/>
  <c r="X26" i="15" s="1"/>
  <c r="A26" i="15"/>
  <c r="D25" i="15"/>
  <c r="L25" i="15" s="1"/>
  <c r="X25" i="15" s="1"/>
  <c r="A25" i="15"/>
  <c r="A24" i="15"/>
  <c r="O23" i="15"/>
  <c r="P23" i="15" s="1"/>
  <c r="A23" i="15"/>
  <c r="O22" i="15"/>
  <c r="P22" i="15" s="1"/>
  <c r="M22" i="15"/>
  <c r="D22" i="15"/>
  <c r="L22" i="15" s="1"/>
  <c r="X22" i="15" s="1"/>
  <c r="A22" i="15"/>
  <c r="D21" i="15"/>
  <c r="L21" i="15" s="1"/>
  <c r="X21" i="15" s="1"/>
  <c r="A21" i="15"/>
  <c r="O20" i="15"/>
  <c r="P20" i="15" s="1"/>
  <c r="A20" i="15"/>
  <c r="O19" i="15"/>
  <c r="P19" i="15" s="1"/>
  <c r="D19" i="15"/>
  <c r="L19" i="15" s="1"/>
  <c r="X19" i="15" s="1"/>
  <c r="A19" i="15"/>
  <c r="O18" i="15"/>
  <c r="P18" i="15" s="1"/>
  <c r="D18" i="15"/>
  <c r="L18" i="15" s="1"/>
  <c r="X18" i="15" s="1"/>
  <c r="M18" i="15"/>
  <c r="A18" i="15"/>
  <c r="A17" i="15"/>
  <c r="A16" i="15"/>
  <c r="A15" i="15"/>
  <c r="O14" i="15"/>
  <c r="A14" i="15"/>
  <c r="D13" i="15"/>
  <c r="L13" i="15" s="1"/>
  <c r="A13" i="15"/>
  <c r="M12" i="15"/>
  <c r="O12" i="15"/>
  <c r="D12" i="15"/>
  <c r="L12" i="15" s="1"/>
  <c r="A12" i="15"/>
  <c r="O11" i="15"/>
  <c r="A11" i="15"/>
  <c r="A10" i="15"/>
  <c r="A9" i="15"/>
  <c r="O8" i="15"/>
  <c r="A8" i="15"/>
  <c r="O7" i="15"/>
  <c r="A7" i="15"/>
  <c r="O6" i="15"/>
  <c r="A6" i="15"/>
  <c r="D5" i="15"/>
  <c r="L5" i="15" s="1"/>
  <c r="O5" i="15"/>
  <c r="A5" i="15"/>
  <c r="O4" i="15"/>
  <c r="M4" i="15"/>
  <c r="A4" i="15"/>
  <c r="A3" i="15"/>
  <c r="AF258" i="15" l="1"/>
  <c r="AD258" i="15"/>
  <c r="M132" i="15"/>
  <c r="N132" i="15"/>
  <c r="AM132" i="15" s="1"/>
  <c r="D4" i="15"/>
  <c r="L4" i="15" s="1"/>
  <c r="D44" i="15"/>
  <c r="L44" i="15" s="1"/>
  <c r="X44" i="15" s="1"/>
  <c r="O65" i="15"/>
  <c r="P65" i="15" s="1"/>
  <c r="D68" i="15"/>
  <c r="L68" i="15" s="1"/>
  <c r="X68" i="15" s="1"/>
  <c r="O68" i="15"/>
  <c r="P68" i="15" s="1"/>
  <c r="O72" i="15"/>
  <c r="P72" i="15" s="1"/>
  <c r="M165" i="15"/>
  <c r="D172" i="15"/>
  <c r="L172" i="15" s="1"/>
  <c r="AD172" i="15" s="1"/>
  <c r="O203" i="15"/>
  <c r="U203" i="15" s="1"/>
  <c r="O222" i="15"/>
  <c r="U222" i="15" s="1"/>
  <c r="B558" i="15"/>
  <c r="O268" i="15"/>
  <c r="U268" i="15" s="1"/>
  <c r="B572" i="15"/>
  <c r="D9" i="15"/>
  <c r="L9" i="15" s="1"/>
  <c r="D33" i="15"/>
  <c r="L33" i="15" s="1"/>
  <c r="X33" i="15" s="1"/>
  <c r="D46" i="15"/>
  <c r="L46" i="15" s="1"/>
  <c r="X46" i="15" s="1"/>
  <c r="D48" i="15"/>
  <c r="L48" i="15" s="1"/>
  <c r="X48" i="15" s="1"/>
  <c r="O48" i="15"/>
  <c r="P48" i="15" s="1"/>
  <c r="D50" i="15"/>
  <c r="L50" i="15" s="1"/>
  <c r="X50" i="15" s="1"/>
  <c r="D52" i="15"/>
  <c r="L52" i="15" s="1"/>
  <c r="X52" i="15" s="1"/>
  <c r="D54" i="15"/>
  <c r="L54" i="15" s="1"/>
  <c r="X54" i="15" s="1"/>
  <c r="O59" i="15"/>
  <c r="P59" i="15" s="1"/>
  <c r="O62" i="15"/>
  <c r="P62" i="15" s="1"/>
  <c r="D78" i="15"/>
  <c r="L78" i="15" s="1"/>
  <c r="X78" i="15" s="1"/>
  <c r="D90" i="15"/>
  <c r="L90" i="15" s="1"/>
  <c r="X90" i="15" s="1"/>
  <c r="D125" i="15"/>
  <c r="L125" i="15" s="1"/>
  <c r="Z125" i="15" s="1"/>
  <c r="D127" i="15"/>
  <c r="L127" i="15" s="1"/>
  <c r="Z127" i="15" s="1"/>
  <c r="O137" i="15"/>
  <c r="S137" i="15" s="1"/>
  <c r="O145" i="15"/>
  <c r="S145" i="15" s="1"/>
  <c r="D178" i="15"/>
  <c r="L178" i="15" s="1"/>
  <c r="AD178" i="15" s="1"/>
  <c r="B506" i="15"/>
  <c r="O214" i="15"/>
  <c r="U214" i="15" s="1"/>
  <c r="D254" i="15"/>
  <c r="L254" i="15" s="1"/>
  <c r="AD254" i="15" s="1"/>
  <c r="D260" i="15"/>
  <c r="L260" i="15" s="1"/>
  <c r="AF260" i="15" s="1"/>
  <c r="D290" i="15"/>
  <c r="L290" i="15" s="1"/>
  <c r="AF290" i="15" s="1"/>
  <c r="O293" i="15"/>
  <c r="U293" i="15" s="1"/>
  <c r="O296" i="15"/>
  <c r="U296" i="15" s="1"/>
  <c r="O9" i="15"/>
  <c r="O13" i="15"/>
  <c r="D14" i="15"/>
  <c r="L14" i="15" s="1"/>
  <c r="D23" i="15"/>
  <c r="L23" i="15" s="1"/>
  <c r="X23" i="15" s="1"/>
  <c r="O25" i="15"/>
  <c r="P25" i="15" s="1"/>
  <c r="O33" i="15"/>
  <c r="P33" i="15" s="1"/>
  <c r="D56" i="15"/>
  <c r="L56" i="15" s="1"/>
  <c r="X56" i="15" s="1"/>
  <c r="D58" i="15"/>
  <c r="L58" i="15" s="1"/>
  <c r="X58" i="15" s="1"/>
  <c r="D64" i="15"/>
  <c r="L64" i="15" s="1"/>
  <c r="X64" i="15" s="1"/>
  <c r="D66" i="15"/>
  <c r="L66" i="15" s="1"/>
  <c r="X66" i="15" s="1"/>
  <c r="N70" i="15"/>
  <c r="AI70" i="15" s="1"/>
  <c r="O90" i="15"/>
  <c r="P90" i="15" s="1"/>
  <c r="D93" i="15"/>
  <c r="L93" i="15" s="1"/>
  <c r="X93" i="15" s="1"/>
  <c r="D111" i="15"/>
  <c r="L111" i="15" s="1"/>
  <c r="Z111" i="15" s="1"/>
  <c r="O127" i="15"/>
  <c r="Q127" i="15" s="1"/>
  <c r="M137" i="15"/>
  <c r="D146" i="15"/>
  <c r="L146" i="15" s="1"/>
  <c r="AB146" i="15" s="1"/>
  <c r="O155" i="15"/>
  <c r="S155" i="15" s="1"/>
  <c r="D157" i="15"/>
  <c r="L157" i="15" s="1"/>
  <c r="AB157" i="15" s="1"/>
  <c r="N160" i="15"/>
  <c r="AM160" i="15" s="1"/>
  <c r="D164" i="15"/>
  <c r="L164" i="15" s="1"/>
  <c r="AB164" i="15" s="1"/>
  <c r="D169" i="15"/>
  <c r="L169" i="15" s="1"/>
  <c r="AD169" i="15" s="1"/>
  <c r="D171" i="15"/>
  <c r="L171" i="15" s="1"/>
  <c r="AD171" i="15" s="1"/>
  <c r="D180" i="15"/>
  <c r="L180" i="15" s="1"/>
  <c r="AD180" i="15" s="1"/>
  <c r="O260" i="15"/>
  <c r="U260" i="15" s="1"/>
  <c r="B581" i="15"/>
  <c r="B586" i="15"/>
  <c r="N12" i="15"/>
  <c r="M50" i="15"/>
  <c r="B355" i="15"/>
  <c r="B379" i="15"/>
  <c r="N133" i="15"/>
  <c r="AM133" i="15" s="1"/>
  <c r="D140" i="15"/>
  <c r="L140" i="15" s="1"/>
  <c r="AB140" i="15" s="1"/>
  <c r="D144" i="15"/>
  <c r="L144" i="15" s="1"/>
  <c r="AB144" i="15" s="1"/>
  <c r="D148" i="15"/>
  <c r="L148" i="15" s="1"/>
  <c r="AB148" i="15" s="1"/>
  <c r="D167" i="15"/>
  <c r="L167" i="15" s="1"/>
  <c r="AD167" i="15" s="1"/>
  <c r="D184" i="15"/>
  <c r="L184" i="15" s="1"/>
  <c r="AD184" i="15" s="1"/>
  <c r="D191" i="15"/>
  <c r="L191" i="15" s="1"/>
  <c r="AD191" i="15" s="1"/>
  <c r="D223" i="15"/>
  <c r="L223" i="15" s="1"/>
  <c r="AD223" i="15" s="1"/>
  <c r="O245" i="15"/>
  <c r="U245" i="15" s="1"/>
  <c r="B551" i="15"/>
  <c r="N266" i="15"/>
  <c r="AQ266" i="15" s="1"/>
  <c r="D272" i="15"/>
  <c r="L272" i="15" s="1"/>
  <c r="AF272" i="15" s="1"/>
  <c r="D275" i="15"/>
  <c r="L275" i="15" s="1"/>
  <c r="AF275" i="15" s="1"/>
  <c r="D294" i="15"/>
  <c r="L294" i="15" s="1"/>
  <c r="AF294" i="15" s="1"/>
  <c r="B383" i="15"/>
  <c r="D94" i="15"/>
  <c r="L94" i="15" s="1"/>
  <c r="X94" i="15" s="1"/>
  <c r="M136" i="15"/>
  <c r="D154" i="15"/>
  <c r="L154" i="15" s="1"/>
  <c r="AB154" i="15" s="1"/>
  <c r="O162" i="15"/>
  <c r="S162" i="15" s="1"/>
  <c r="D200" i="15"/>
  <c r="L200" i="15" s="1"/>
  <c r="AD200" i="15" s="1"/>
  <c r="D204" i="15"/>
  <c r="L204" i="15" s="1"/>
  <c r="AD204" i="15" s="1"/>
  <c r="D217" i="15"/>
  <c r="L217" i="15" s="1"/>
  <c r="AD217" i="15" s="1"/>
  <c r="D219" i="15"/>
  <c r="L219" i="15" s="1"/>
  <c r="AD219" i="15" s="1"/>
  <c r="O227" i="15"/>
  <c r="U227" i="15" s="1"/>
  <c r="D229" i="15"/>
  <c r="L229" i="15" s="1"/>
  <c r="AD229" i="15" s="1"/>
  <c r="D239" i="15"/>
  <c r="L239" i="15" s="1"/>
  <c r="AD239" i="15" s="1"/>
  <c r="O239" i="15"/>
  <c r="U239" i="15" s="1"/>
  <c r="O252" i="15"/>
  <c r="U252" i="15" s="1"/>
  <c r="M264" i="15"/>
  <c r="D291" i="15"/>
  <c r="L291" i="15" s="1"/>
  <c r="AF291" i="15" s="1"/>
  <c r="D298" i="15"/>
  <c r="L298" i="15" s="1"/>
  <c r="AF298" i="15" s="1"/>
  <c r="O3" i="15"/>
  <c r="D8" i="15"/>
  <c r="L8" i="15" s="1"/>
  <c r="B324" i="15"/>
  <c r="M24" i="15"/>
  <c r="O71" i="15"/>
  <c r="P71" i="15" s="1"/>
  <c r="O123" i="15"/>
  <c r="Q123" i="15" s="1"/>
  <c r="O177" i="15"/>
  <c r="U177" i="15" s="1"/>
  <c r="D193" i="15"/>
  <c r="L193" i="15" s="1"/>
  <c r="AD193" i="15" s="1"/>
  <c r="B499" i="15"/>
  <c r="B508" i="15"/>
  <c r="D211" i="15"/>
  <c r="L211" i="15" s="1"/>
  <c r="AD211" i="15" s="1"/>
  <c r="O225" i="15"/>
  <c r="U225" i="15" s="1"/>
  <c r="O229" i="15"/>
  <c r="U229" i="15" s="1"/>
  <c r="D235" i="15"/>
  <c r="L235" i="15" s="1"/>
  <c r="AD235" i="15" s="1"/>
  <c r="D259" i="15"/>
  <c r="L259" i="15" s="1"/>
  <c r="AF259" i="15" s="1"/>
  <c r="N270" i="15"/>
  <c r="AQ270" i="15" s="1"/>
  <c r="B589" i="15"/>
  <c r="B593" i="15"/>
  <c r="D6" i="15"/>
  <c r="L6" i="15" s="1"/>
  <c r="O15" i="15"/>
  <c r="D24" i="15"/>
  <c r="L24" i="15" s="1"/>
  <c r="X24" i="15" s="1"/>
  <c r="B341" i="15"/>
  <c r="O49" i="15"/>
  <c r="P49" i="15" s="1"/>
  <c r="O69" i="15"/>
  <c r="P69" i="15" s="1"/>
  <c r="N76" i="15"/>
  <c r="AI76" i="15" s="1"/>
  <c r="O86" i="15"/>
  <c r="P86" i="15" s="1"/>
  <c r="O124" i="15"/>
  <c r="Q124" i="15" s="1"/>
  <c r="B427" i="15"/>
  <c r="D133" i="15"/>
  <c r="L133" i="15" s="1"/>
  <c r="AB133" i="15" s="1"/>
  <c r="O158" i="15"/>
  <c r="S158" i="15" s="1"/>
  <c r="D168" i="15"/>
  <c r="L168" i="15" s="1"/>
  <c r="AD168" i="15" s="1"/>
  <c r="N177" i="15"/>
  <c r="AO177" i="15" s="1"/>
  <c r="D181" i="15"/>
  <c r="L181" i="15" s="1"/>
  <c r="AD181" i="15" s="1"/>
  <c r="D183" i="15"/>
  <c r="L183" i="15" s="1"/>
  <c r="AD183" i="15" s="1"/>
  <c r="D203" i="15"/>
  <c r="L203" i="15" s="1"/>
  <c r="AD203" i="15" s="1"/>
  <c r="D212" i="15"/>
  <c r="L212" i="15" s="1"/>
  <c r="AD212" i="15" s="1"/>
  <c r="M231" i="15"/>
  <c r="M235" i="15"/>
  <c r="O235" i="15"/>
  <c r="U235" i="15" s="1"/>
  <c r="D237" i="15"/>
  <c r="L237" i="15" s="1"/>
  <c r="AD237" i="15" s="1"/>
  <c r="D246" i="15"/>
  <c r="L246" i="15" s="1"/>
  <c r="AD246" i="15" s="1"/>
  <c r="O248" i="15"/>
  <c r="U248" i="15" s="1"/>
  <c r="D255" i="15"/>
  <c r="L255" i="15" s="1"/>
  <c r="AD255" i="15" s="1"/>
  <c r="D264" i="15"/>
  <c r="L264" i="15" s="1"/>
  <c r="AF264" i="15" s="1"/>
  <c r="N275" i="15"/>
  <c r="AQ275" i="15" s="1"/>
  <c r="N278" i="15"/>
  <c r="AQ278" i="15" s="1"/>
  <c r="D281" i="15"/>
  <c r="L281" i="15" s="1"/>
  <c r="AF281" i="15" s="1"/>
  <c r="N284" i="15"/>
  <c r="AQ284" i="15" s="1"/>
  <c r="D286" i="15"/>
  <c r="L286" i="15" s="1"/>
  <c r="AF286" i="15" s="1"/>
  <c r="B311" i="15"/>
  <c r="N9" i="15"/>
  <c r="M9" i="15"/>
  <c r="B351" i="15"/>
  <c r="B369" i="15"/>
  <c r="B423" i="15"/>
  <c r="B346" i="15"/>
  <c r="B349" i="15"/>
  <c r="D39" i="15"/>
  <c r="L39" i="15" s="1"/>
  <c r="X39" i="15" s="1"/>
  <c r="B353" i="15"/>
  <c r="M70" i="15"/>
  <c r="B309" i="15"/>
  <c r="D10" i="15"/>
  <c r="L10" i="15" s="1"/>
  <c r="B313" i="15"/>
  <c r="D17" i="15"/>
  <c r="L17" i="15" s="1"/>
  <c r="X17" i="15" s="1"/>
  <c r="B329" i="15"/>
  <c r="O35" i="15"/>
  <c r="P35" i="15" s="1"/>
  <c r="D43" i="15"/>
  <c r="L43" i="15" s="1"/>
  <c r="X43" i="15" s="1"/>
  <c r="B357" i="15"/>
  <c r="N58" i="15"/>
  <c r="AI58" i="15" s="1"/>
  <c r="M58" i="15"/>
  <c r="N66" i="15"/>
  <c r="AI66" i="15" s="1"/>
  <c r="M66" i="15"/>
  <c r="B396" i="15"/>
  <c r="O186" i="15"/>
  <c r="U186" i="15" s="1"/>
  <c r="D186" i="15"/>
  <c r="L186" i="15" s="1"/>
  <c r="AD186" i="15" s="1"/>
  <c r="D35" i="15"/>
  <c r="L35" i="15" s="1"/>
  <c r="X35" i="15" s="1"/>
  <c r="D3" i="15"/>
  <c r="L3" i="15" s="1"/>
  <c r="D7" i="15"/>
  <c r="L7" i="15" s="1"/>
  <c r="O10" i="15"/>
  <c r="D15" i="15"/>
  <c r="L15" i="15" s="1"/>
  <c r="D16" i="15"/>
  <c r="L16" i="15" s="1"/>
  <c r="X16" i="15" s="1"/>
  <c r="O17" i="15"/>
  <c r="P17" i="15" s="1"/>
  <c r="O24" i="15"/>
  <c r="P24" i="15" s="1"/>
  <c r="B327" i="15"/>
  <c r="O27" i="15"/>
  <c r="P27" i="15" s="1"/>
  <c r="B331" i="15"/>
  <c r="O39" i="15"/>
  <c r="P39" i="15" s="1"/>
  <c r="D47" i="15"/>
  <c r="L47" i="15" s="1"/>
  <c r="X47" i="15" s="1"/>
  <c r="B359" i="15"/>
  <c r="B361" i="15"/>
  <c r="B363" i="15"/>
  <c r="B367" i="15"/>
  <c r="D71" i="15"/>
  <c r="L71" i="15" s="1"/>
  <c r="X71" i="15" s="1"/>
  <c r="B389" i="15"/>
  <c r="B305" i="15"/>
  <c r="N18" i="15"/>
  <c r="AI18" i="15" s="1"/>
  <c r="B321" i="15"/>
  <c r="B330" i="15"/>
  <c r="B333" i="15"/>
  <c r="B335" i="15"/>
  <c r="O43" i="15"/>
  <c r="P43" i="15" s="1"/>
  <c r="D51" i="15"/>
  <c r="L51" i="15" s="1"/>
  <c r="X51" i="15" s="1"/>
  <c r="B362" i="15"/>
  <c r="D67" i="15"/>
  <c r="L67" i="15" s="1"/>
  <c r="X67" i="15" s="1"/>
  <c r="D73" i="15"/>
  <c r="L73" i="15" s="1"/>
  <c r="X73" i="15" s="1"/>
  <c r="N80" i="15"/>
  <c r="AI80" i="15" s="1"/>
  <c r="M80" i="15"/>
  <c r="O83" i="15"/>
  <c r="P83" i="15" s="1"/>
  <c r="B394" i="15"/>
  <c r="O134" i="15"/>
  <c r="S134" i="15" s="1"/>
  <c r="D134" i="15"/>
  <c r="L134" i="15" s="1"/>
  <c r="AB134" i="15" s="1"/>
  <c r="B323" i="15"/>
  <c r="B310" i="15"/>
  <c r="O16" i="15"/>
  <c r="P16" i="15" s="1"/>
  <c r="B334" i="15"/>
  <c r="N38" i="15"/>
  <c r="AI38" i="15" s="1"/>
  <c r="M38" i="15"/>
  <c r="D63" i="15"/>
  <c r="L63" i="15" s="1"/>
  <c r="X63" i="15" s="1"/>
  <c r="B375" i="15"/>
  <c r="N103" i="15"/>
  <c r="AK103" i="15" s="1"/>
  <c r="M103" i="15"/>
  <c r="B405" i="15"/>
  <c r="D112" i="15"/>
  <c r="L112" i="15" s="1"/>
  <c r="Z112" i="15" s="1"/>
  <c r="O112" i="15"/>
  <c r="Q112" i="15" s="1"/>
  <c r="O97" i="15"/>
  <c r="P97" i="15" s="1"/>
  <c r="D97" i="15"/>
  <c r="L97" i="15" s="1"/>
  <c r="X97" i="15" s="1"/>
  <c r="N127" i="15"/>
  <c r="AK127" i="15" s="1"/>
  <c r="M127" i="15"/>
  <c r="B337" i="15"/>
  <c r="D55" i="15"/>
  <c r="L55" i="15" s="1"/>
  <c r="X55" i="15" s="1"/>
  <c r="D11" i="15"/>
  <c r="L11" i="15" s="1"/>
  <c r="B319" i="15"/>
  <c r="D20" i="15"/>
  <c r="L20" i="15" s="1"/>
  <c r="X20" i="15" s="1"/>
  <c r="O21" i="15"/>
  <c r="P21" i="15" s="1"/>
  <c r="B339" i="15"/>
  <c r="B343" i="15"/>
  <c r="O51" i="15"/>
  <c r="P51" i="15" s="1"/>
  <c r="D59" i="15"/>
  <c r="L59" i="15" s="1"/>
  <c r="X59" i="15" s="1"/>
  <c r="O67" i="15"/>
  <c r="P67" i="15" s="1"/>
  <c r="O73" i="15"/>
  <c r="P73" i="15" s="1"/>
  <c r="M16" i="15"/>
  <c r="N16" i="15"/>
  <c r="AI16" i="15" s="1"/>
  <c r="N4" i="15"/>
  <c r="B322" i="15"/>
  <c r="N22" i="15"/>
  <c r="AI22" i="15" s="1"/>
  <c r="D31" i="15"/>
  <c r="L31" i="15" s="1"/>
  <c r="X31" i="15" s="1"/>
  <c r="B342" i="15"/>
  <c r="B345" i="15"/>
  <c r="O55" i="15"/>
  <c r="P55" i="15" s="1"/>
  <c r="O63" i="15"/>
  <c r="P63" i="15" s="1"/>
  <c r="D75" i="15"/>
  <c r="L75" i="15" s="1"/>
  <c r="X75" i="15" s="1"/>
  <c r="D81" i="15"/>
  <c r="L81" i="15" s="1"/>
  <c r="X81" i="15" s="1"/>
  <c r="D153" i="15"/>
  <c r="L153" i="15" s="1"/>
  <c r="AB153" i="15" s="1"/>
  <c r="B318" i="15"/>
  <c r="O75" i="15"/>
  <c r="P75" i="15" s="1"/>
  <c r="O76" i="15"/>
  <c r="P76" i="15" s="1"/>
  <c r="B392" i="15"/>
  <c r="B381" i="15"/>
  <c r="N98" i="15"/>
  <c r="AI98" i="15" s="1"/>
  <c r="M98" i="15"/>
  <c r="B401" i="15"/>
  <c r="B432" i="15"/>
  <c r="B457" i="15"/>
  <c r="O161" i="15"/>
  <c r="S161" i="15" s="1"/>
  <c r="B317" i="15"/>
  <c r="B404" i="15"/>
  <c r="B428" i="15"/>
  <c r="D85" i="15"/>
  <c r="L85" i="15" s="1"/>
  <c r="X85" i="15" s="1"/>
  <c r="D102" i="15"/>
  <c r="L102" i="15" s="1"/>
  <c r="B442" i="15"/>
  <c r="M181" i="15"/>
  <c r="N181" i="15"/>
  <c r="AO181" i="15" s="1"/>
  <c r="O79" i="15"/>
  <c r="P79" i="15" s="1"/>
  <c r="O80" i="15"/>
  <c r="P80" i="15" s="1"/>
  <c r="B387" i="15"/>
  <c r="D89" i="15"/>
  <c r="L89" i="15" s="1"/>
  <c r="X89" i="15" s="1"/>
  <c r="D106" i="15"/>
  <c r="L106" i="15" s="1"/>
  <c r="Z106" i="15" s="1"/>
  <c r="O118" i="15"/>
  <c r="Q118" i="15" s="1"/>
  <c r="S130" i="15"/>
  <c r="O143" i="15"/>
  <c r="S143" i="15" s="1"/>
  <c r="M91" i="15"/>
  <c r="N91" i="15"/>
  <c r="AI91" i="15" s="1"/>
  <c r="O94" i="15"/>
  <c r="P94" i="15" s="1"/>
  <c r="B440" i="15"/>
  <c r="D108" i="15"/>
  <c r="L108" i="15" s="1"/>
  <c r="Z108" i="15" s="1"/>
  <c r="N129" i="15"/>
  <c r="AK129" i="15" s="1"/>
  <c r="M158" i="15"/>
  <c r="N158" i="15"/>
  <c r="AM158" i="15" s="1"/>
  <c r="B476" i="15"/>
  <c r="B480" i="15"/>
  <c r="B505" i="15"/>
  <c r="B538" i="15"/>
  <c r="O91" i="15"/>
  <c r="P91" i="15" s="1"/>
  <c r="O102" i="15"/>
  <c r="B433" i="15"/>
  <c r="B445" i="15"/>
  <c r="O153" i="15"/>
  <c r="S153" i="15" s="1"/>
  <c r="B459" i="15"/>
  <c r="M160" i="15"/>
  <c r="D187" i="15"/>
  <c r="L187" i="15" s="1"/>
  <c r="AD187" i="15" s="1"/>
  <c r="B502" i="15"/>
  <c r="B512" i="15"/>
  <c r="D95" i="15"/>
  <c r="L95" i="15" s="1"/>
  <c r="X95" i="15" s="1"/>
  <c r="B400" i="15"/>
  <c r="D130" i="15"/>
  <c r="L130" i="15" s="1"/>
  <c r="B436" i="15"/>
  <c r="N136" i="15"/>
  <c r="AM136" i="15" s="1"/>
  <c r="B449" i="15"/>
  <c r="D159" i="15"/>
  <c r="L159" i="15" s="1"/>
  <c r="AB159" i="15" s="1"/>
  <c r="M169" i="15"/>
  <c r="N169" i="15"/>
  <c r="AO169" i="15" s="1"/>
  <c r="B472" i="15"/>
  <c r="M177" i="15"/>
  <c r="B504" i="15"/>
  <c r="D128" i="15"/>
  <c r="L128" i="15" s="1"/>
  <c r="Z128" i="15" s="1"/>
  <c r="B451" i="15"/>
  <c r="N152" i="15"/>
  <c r="AM152" i="15" s="1"/>
  <c r="M152" i="15"/>
  <c r="B484" i="15"/>
  <c r="N229" i="15"/>
  <c r="AO229" i="15" s="1"/>
  <c r="M229" i="15"/>
  <c r="D84" i="15"/>
  <c r="L84" i="15" s="1"/>
  <c r="X84" i="15" s="1"/>
  <c r="D88" i="15"/>
  <c r="L88" i="15" s="1"/>
  <c r="X88" i="15" s="1"/>
  <c r="D91" i="15"/>
  <c r="L91" i="15" s="1"/>
  <c r="X91" i="15" s="1"/>
  <c r="D98" i="15"/>
  <c r="L98" i="15" s="1"/>
  <c r="X98" i="15" s="1"/>
  <c r="O100" i="15"/>
  <c r="P100" i="15" s="1"/>
  <c r="D124" i="15"/>
  <c r="L124" i="15" s="1"/>
  <c r="Z124" i="15" s="1"/>
  <c r="B437" i="15"/>
  <c r="D138" i="15"/>
  <c r="L138" i="15" s="1"/>
  <c r="AB138" i="15" s="1"/>
  <c r="B453" i="15"/>
  <c r="B455" i="15"/>
  <c r="D199" i="15"/>
  <c r="L199" i="15" s="1"/>
  <c r="AD199" i="15" s="1"/>
  <c r="O98" i="15"/>
  <c r="P98" i="15" s="1"/>
  <c r="O108" i="15"/>
  <c r="Q108" i="15" s="1"/>
  <c r="D118" i="15"/>
  <c r="L118" i="15" s="1"/>
  <c r="Z118" i="15" s="1"/>
  <c r="D120" i="15"/>
  <c r="L120" i="15" s="1"/>
  <c r="Z120" i="15" s="1"/>
  <c r="M129" i="15"/>
  <c r="D145" i="15"/>
  <c r="L145" i="15" s="1"/>
  <c r="AB145" i="15" s="1"/>
  <c r="D185" i="15"/>
  <c r="L185" i="15" s="1"/>
  <c r="AD185" i="15" s="1"/>
  <c r="B494" i="15"/>
  <c r="O195" i="15"/>
  <c r="U195" i="15" s="1"/>
  <c r="D197" i="15"/>
  <c r="L197" i="15" s="1"/>
  <c r="AD197" i="15" s="1"/>
  <c r="O197" i="15"/>
  <c r="U197" i="15" s="1"/>
  <c r="O96" i="15"/>
  <c r="P96" i="15" s="1"/>
  <c r="D114" i="15"/>
  <c r="L114" i="15" s="1"/>
  <c r="Z114" i="15" s="1"/>
  <c r="D116" i="15"/>
  <c r="L116" i="15" s="1"/>
  <c r="Z116" i="15" s="1"/>
  <c r="O131" i="15"/>
  <c r="S131" i="15" s="1"/>
  <c r="O138" i="15"/>
  <c r="S138" i="15" s="1"/>
  <c r="B441" i="15"/>
  <c r="O141" i="15"/>
  <c r="S141" i="15" s="1"/>
  <c r="D149" i="15"/>
  <c r="L149" i="15" s="1"/>
  <c r="AB149" i="15" s="1"/>
  <c r="O174" i="15"/>
  <c r="U174" i="15" s="1"/>
  <c r="D174" i="15"/>
  <c r="L174" i="15" s="1"/>
  <c r="AD174" i="15" s="1"/>
  <c r="O206" i="15"/>
  <c r="U206" i="15" s="1"/>
  <c r="D206" i="15"/>
  <c r="L206" i="15" s="1"/>
  <c r="AD206" i="15" s="1"/>
  <c r="B397" i="15"/>
  <c r="O160" i="15"/>
  <c r="S160" i="15" s="1"/>
  <c r="D162" i="15"/>
  <c r="L162" i="15" s="1"/>
  <c r="AB162" i="15" s="1"/>
  <c r="N164" i="15"/>
  <c r="AM164" i="15" s="1"/>
  <c r="O166" i="15"/>
  <c r="U166" i="15" s="1"/>
  <c r="O175" i="15"/>
  <c r="U175" i="15" s="1"/>
  <c r="B485" i="15"/>
  <c r="O185" i="15"/>
  <c r="U185" i="15" s="1"/>
  <c r="O207" i="15"/>
  <c r="U207" i="15" s="1"/>
  <c r="M212" i="15"/>
  <c r="N212" i="15"/>
  <c r="AO212" i="15" s="1"/>
  <c r="B556" i="15"/>
  <c r="B426" i="15"/>
  <c r="B430" i="15"/>
  <c r="O159" i="15"/>
  <c r="S159" i="15" s="1"/>
  <c r="B465" i="15"/>
  <c r="B479" i="15"/>
  <c r="O187" i="15"/>
  <c r="U187" i="15" s="1"/>
  <c r="O194" i="15"/>
  <c r="U194" i="15" s="1"/>
  <c r="B497" i="15"/>
  <c r="B509" i="15"/>
  <c r="D218" i="15"/>
  <c r="L218" i="15" s="1"/>
  <c r="AD218" i="15" s="1"/>
  <c r="D242" i="15"/>
  <c r="L242" i="15" s="1"/>
  <c r="AD242" i="15" s="1"/>
  <c r="O242" i="15"/>
  <c r="U242" i="15" s="1"/>
  <c r="B443" i="15"/>
  <c r="B447" i="15"/>
  <c r="N162" i="15"/>
  <c r="AM162" i="15" s="1"/>
  <c r="AD165" i="15"/>
  <c r="AB165" i="15"/>
  <c r="B471" i="15"/>
  <c r="B477" i="15"/>
  <c r="N188" i="15"/>
  <c r="AO188" i="15" s="1"/>
  <c r="O199" i="15"/>
  <c r="U199" i="15" s="1"/>
  <c r="D201" i="15"/>
  <c r="L201" i="15" s="1"/>
  <c r="AD201" i="15" s="1"/>
  <c r="O201" i="15"/>
  <c r="U201" i="15" s="1"/>
  <c r="B467" i="15"/>
  <c r="M202" i="15"/>
  <c r="N202" i="15"/>
  <c r="AO202" i="15" s="1"/>
  <c r="N219" i="15"/>
  <c r="AO219" i="15" s="1"/>
  <c r="M219" i="15"/>
  <c r="N227" i="15"/>
  <c r="AO227" i="15" s="1"/>
  <c r="M227" i="15"/>
  <c r="D238" i="15"/>
  <c r="L238" i="15" s="1"/>
  <c r="AD238" i="15" s="1"/>
  <c r="O238" i="15"/>
  <c r="U238" i="15" s="1"/>
  <c r="B399" i="15"/>
  <c r="B463" i="15"/>
  <c r="D163" i="15"/>
  <c r="L163" i="15" s="1"/>
  <c r="AB163" i="15" s="1"/>
  <c r="D170" i="15"/>
  <c r="L170" i="15" s="1"/>
  <c r="AD170" i="15" s="1"/>
  <c r="B483" i="15"/>
  <c r="B489" i="15"/>
  <c r="D190" i="15"/>
  <c r="L190" i="15" s="1"/>
  <c r="AD190" i="15" s="1"/>
  <c r="O191" i="15"/>
  <c r="U191" i="15" s="1"/>
  <c r="O198" i="15"/>
  <c r="U198" i="15" s="1"/>
  <c r="B501" i="15"/>
  <c r="B461" i="15"/>
  <c r="O165" i="15"/>
  <c r="D166" i="15"/>
  <c r="L166" i="15" s="1"/>
  <c r="AD166" i="15" s="1"/>
  <c r="O181" i="15"/>
  <c r="U181" i="15" s="1"/>
  <c r="B492" i="15"/>
  <c r="M194" i="15"/>
  <c r="N194" i="15"/>
  <c r="AO194" i="15" s="1"/>
  <c r="D202" i="15"/>
  <c r="L202" i="15" s="1"/>
  <c r="AD202" i="15" s="1"/>
  <c r="D205" i="15"/>
  <c r="L205" i="15" s="1"/>
  <c r="AD205" i="15" s="1"/>
  <c r="O205" i="15"/>
  <c r="U205" i="15" s="1"/>
  <c r="D209" i="15"/>
  <c r="L209" i="15" s="1"/>
  <c r="AD209" i="15" s="1"/>
  <c r="D267" i="15"/>
  <c r="L267" i="15" s="1"/>
  <c r="AF267" i="15" s="1"/>
  <c r="O276" i="15"/>
  <c r="U276" i="15" s="1"/>
  <c r="B517" i="15"/>
  <c r="D234" i="15"/>
  <c r="L234" i="15" s="1"/>
  <c r="AD234" i="15" s="1"/>
  <c r="O249" i="15"/>
  <c r="U249" i="15" s="1"/>
  <c r="D261" i="15"/>
  <c r="L261" i="15" s="1"/>
  <c r="AF261" i="15" s="1"/>
  <c r="O261" i="15"/>
  <c r="U261" i="15" s="1"/>
  <c r="M262" i="15"/>
  <c r="N262" i="15"/>
  <c r="AQ262" i="15" s="1"/>
  <c r="O262" i="15"/>
  <c r="U262" i="15" s="1"/>
  <c r="N264" i="15"/>
  <c r="AQ264" i="15" s="1"/>
  <c r="B578" i="15"/>
  <c r="B580" i="15"/>
  <c r="B518" i="15"/>
  <c r="D228" i="15"/>
  <c r="L228" i="15" s="1"/>
  <c r="AD228" i="15" s="1"/>
  <c r="D230" i="15"/>
  <c r="L230" i="15" s="1"/>
  <c r="AD230" i="15" s="1"/>
  <c r="O240" i="15"/>
  <c r="U240" i="15" s="1"/>
  <c r="D248" i="15"/>
  <c r="L248" i="15" s="1"/>
  <c r="AD248" i="15" s="1"/>
  <c r="B554" i="15"/>
  <c r="O267" i="15"/>
  <c r="U267" i="15" s="1"/>
  <c r="B569" i="15"/>
  <c r="B495" i="15"/>
  <c r="B503" i="15"/>
  <c r="D216" i="15"/>
  <c r="L216" i="15" s="1"/>
  <c r="AD216" i="15" s="1"/>
  <c r="D220" i="15"/>
  <c r="L220" i="15" s="1"/>
  <c r="AD220" i="15" s="1"/>
  <c r="D224" i="15"/>
  <c r="L224" i="15" s="1"/>
  <c r="AD224" i="15" s="1"/>
  <c r="D226" i="15"/>
  <c r="L226" i="15" s="1"/>
  <c r="AD226" i="15" s="1"/>
  <c r="B537" i="15"/>
  <c r="B542" i="15"/>
  <c r="D269" i="15"/>
  <c r="L269" i="15" s="1"/>
  <c r="AF269" i="15" s="1"/>
  <c r="O269" i="15"/>
  <c r="U269" i="15" s="1"/>
  <c r="M270" i="15"/>
  <c r="O270" i="15"/>
  <c r="U270" i="15" s="1"/>
  <c r="B600" i="15"/>
  <c r="N217" i="15"/>
  <c r="AO217" i="15" s="1"/>
  <c r="D222" i="15"/>
  <c r="L222" i="15" s="1"/>
  <c r="AD222" i="15" s="1"/>
  <c r="B533" i="15"/>
  <c r="B561" i="15"/>
  <c r="B562" i="15"/>
  <c r="B470" i="15"/>
  <c r="B482" i="15"/>
  <c r="B513" i="15"/>
  <c r="O231" i="15"/>
  <c r="U231" i="15" s="1"/>
  <c r="B540" i="15"/>
  <c r="B546" i="15"/>
  <c r="O257" i="15"/>
  <c r="U257" i="15" s="1"/>
  <c r="O263" i="15"/>
  <c r="U263" i="15" s="1"/>
  <c r="D214" i="15"/>
  <c r="L214" i="15" s="1"/>
  <c r="AD214" i="15" s="1"/>
  <c r="B525" i="15"/>
  <c r="B530" i="15"/>
  <c r="N235" i="15"/>
  <c r="AO235" i="15" s="1"/>
  <c r="B564" i="15"/>
  <c r="D265" i="15"/>
  <c r="L265" i="15" s="1"/>
  <c r="AF265" i="15" s="1"/>
  <c r="O265" i="15"/>
  <c r="U265" i="15" s="1"/>
  <c r="M266" i="15"/>
  <c r="O266" i="15"/>
  <c r="U266" i="15" s="1"/>
  <c r="N268" i="15"/>
  <c r="AQ268" i="15" s="1"/>
  <c r="M268" i="15"/>
  <c r="B520" i="15"/>
  <c r="B528" i="15"/>
  <c r="D274" i="15"/>
  <c r="L274" i="15" s="1"/>
  <c r="AF274" i="15" s="1"/>
  <c r="B594" i="15"/>
  <c r="O250" i="15"/>
  <c r="U250" i="15" s="1"/>
  <c r="D256" i="15"/>
  <c r="L256" i="15" s="1"/>
  <c r="AD256" i="15" s="1"/>
  <c r="O282" i="15"/>
  <c r="U282" i="15" s="1"/>
  <c r="D244" i="15"/>
  <c r="L244" i="15" s="1"/>
  <c r="AD244" i="15" s="1"/>
  <c r="N285" i="15"/>
  <c r="AQ285" i="15" s="1"/>
  <c r="O272" i="15"/>
  <c r="U272" i="15" s="1"/>
  <c r="O286" i="15"/>
  <c r="U286" i="15" s="1"/>
  <c r="B590" i="15"/>
  <c r="B563" i="15"/>
  <c r="B567" i="15"/>
  <c r="B598" i="15"/>
  <c r="B566" i="15"/>
  <c r="D282" i="15"/>
  <c r="L282" i="15" s="1"/>
  <c r="AF282" i="15" s="1"/>
  <c r="D280" i="15"/>
  <c r="L280" i="15" s="1"/>
  <c r="AF280" i="15" s="1"/>
  <c r="D284" i="15"/>
  <c r="L284" i="15" s="1"/>
  <c r="AF284" i="15" s="1"/>
  <c r="D288" i="15"/>
  <c r="L288" i="15" s="1"/>
  <c r="AF288" i="15" s="1"/>
  <c r="D292" i="15"/>
  <c r="L292" i="15" s="1"/>
  <c r="AF292" i="15" s="1"/>
  <c r="D296" i="15"/>
  <c r="L296" i="15" s="1"/>
  <c r="AF296" i="15" s="1"/>
  <c r="D299" i="15"/>
  <c r="L299" i="15" s="1"/>
  <c r="AF299" i="15" s="1"/>
  <c r="D50" i="4"/>
  <c r="D47" i="4"/>
  <c r="D45" i="4"/>
  <c r="D40" i="4"/>
  <c r="D39" i="4"/>
  <c r="D37" i="4"/>
  <c r="D35" i="4"/>
  <c r="D31" i="4"/>
  <c r="D30" i="4"/>
  <c r="D27" i="4"/>
  <c r="D26" i="4"/>
  <c r="D23" i="4"/>
  <c r="D22" i="4"/>
  <c r="D15" i="4"/>
  <c r="D13" i="4"/>
  <c r="D12" i="4"/>
  <c r="D9" i="4"/>
  <c r="D5" i="4"/>
  <c r="D4" i="4"/>
  <c r="B579" i="15" l="1"/>
  <c r="B536" i="15"/>
  <c r="M278" i="15"/>
  <c r="N50" i="15"/>
  <c r="AI50" i="15" s="1"/>
  <c r="B478" i="15"/>
  <c r="N231" i="15"/>
  <c r="AO231" i="15" s="1"/>
  <c r="M257" i="15"/>
  <c r="N165" i="15"/>
  <c r="AO165" i="15" s="1"/>
  <c r="B576" i="15"/>
  <c r="M133" i="15"/>
  <c r="B532" i="15"/>
  <c r="M275" i="15"/>
  <c r="N257" i="15"/>
  <c r="AO257" i="15" s="1"/>
  <c r="B466" i="15"/>
  <c r="B438" i="15"/>
  <c r="N292" i="15"/>
  <c r="AQ292" i="15" s="1"/>
  <c r="B565" i="15"/>
  <c r="N137" i="15"/>
  <c r="AM137" i="15" s="1"/>
  <c r="M292" i="15"/>
  <c r="B371" i="15"/>
  <c r="M76" i="15"/>
  <c r="B434" i="15"/>
  <c r="B377" i="15"/>
  <c r="M285" i="15"/>
  <c r="B325" i="15"/>
  <c r="N24" i="15"/>
  <c r="AI24" i="15" s="1"/>
  <c r="N23" i="15"/>
  <c r="AI23" i="15" s="1"/>
  <c r="D7" i="4"/>
  <c r="D11" i="4"/>
  <c r="D46" i="4"/>
  <c r="D20" i="4"/>
  <c r="D28" i="4"/>
  <c r="D36" i="4"/>
  <c r="D52" i="4"/>
  <c r="D17" i="4"/>
  <c r="D21" i="4"/>
  <c r="D25" i="4"/>
  <c r="D29" i="4"/>
  <c r="D6" i="4"/>
  <c r="D14" i="4"/>
  <c r="D24" i="4"/>
  <c r="D42" i="4"/>
  <c r="D43" i="4"/>
  <c r="D32" i="4"/>
  <c r="D8" i="4"/>
  <c r="D19" i="4"/>
  <c r="D33" i="4"/>
  <c r="D44" i="4"/>
  <c r="D51" i="4"/>
  <c r="D41" i="4"/>
  <c r="D18" i="4"/>
  <c r="D10" i="4"/>
  <c r="D16" i="4"/>
  <c r="D34" i="4"/>
  <c r="D38" i="4"/>
  <c r="D48" i="4"/>
  <c r="D49" i="4"/>
  <c r="N251" i="15"/>
  <c r="AO251" i="15" s="1"/>
  <c r="B552" i="15"/>
  <c r="M251" i="15"/>
  <c r="B585" i="15"/>
  <c r="M23" i="15"/>
  <c r="M284" i="15"/>
  <c r="B571" i="15"/>
  <c r="M54" i="15"/>
  <c r="N288" i="15"/>
  <c r="AQ288" i="15" s="1"/>
  <c r="M288" i="15"/>
  <c r="N54" i="15"/>
  <c r="AI54" i="15" s="1"/>
  <c r="M256" i="15"/>
  <c r="N256" i="15"/>
  <c r="AO256" i="15" s="1"/>
  <c r="M258" i="15"/>
  <c r="N258" i="15"/>
  <c r="N111" i="15"/>
  <c r="AK111" i="15" s="1"/>
  <c r="M111" i="15"/>
  <c r="M220" i="15"/>
  <c r="N220" i="15"/>
  <c r="AO220" i="15" s="1"/>
  <c r="M190" i="15"/>
  <c r="N190" i="15"/>
  <c r="AO190" i="15" s="1"/>
  <c r="M140" i="15"/>
  <c r="N140" i="15"/>
  <c r="AM140" i="15" s="1"/>
  <c r="N295" i="15"/>
  <c r="AQ295" i="15" s="1"/>
  <c r="M295" i="15"/>
  <c r="B557" i="15"/>
  <c r="N296" i="15"/>
  <c r="AQ296" i="15" s="1"/>
  <c r="M296" i="15"/>
  <c r="M241" i="15"/>
  <c r="N241" i="15"/>
  <c r="AO241" i="15" s="1"/>
  <c r="B491" i="15"/>
  <c r="M198" i="15"/>
  <c r="N198" i="15"/>
  <c r="AO198" i="15" s="1"/>
  <c r="M192" i="15"/>
  <c r="N192" i="15"/>
  <c r="AO192" i="15" s="1"/>
  <c r="B521" i="15"/>
  <c r="M146" i="15"/>
  <c r="N146" i="15"/>
  <c r="AM146" i="15" s="1"/>
  <c r="N237" i="15"/>
  <c r="AO237" i="15" s="1"/>
  <c r="M237" i="15"/>
  <c r="M175" i="15"/>
  <c r="N175" i="15"/>
  <c r="AO175" i="15" s="1"/>
  <c r="Z102" i="15"/>
  <c r="X102" i="15"/>
  <c r="M131" i="15"/>
  <c r="N131" i="15"/>
  <c r="AM131" i="15" s="1"/>
  <c r="N46" i="15"/>
  <c r="AI46" i="15" s="1"/>
  <c r="M46" i="15"/>
  <c r="M104" i="15"/>
  <c r="N104" i="15"/>
  <c r="AK104" i="15" s="1"/>
  <c r="M32" i="15"/>
  <c r="N32" i="15"/>
  <c r="AI32" i="15" s="1"/>
  <c r="M95" i="15"/>
  <c r="N95" i="15"/>
  <c r="AI95" i="15" s="1"/>
  <c r="M122" i="15"/>
  <c r="N122" i="15"/>
  <c r="AK122" i="15" s="1"/>
  <c r="M293" i="15"/>
  <c r="N293" i="15"/>
  <c r="AQ293" i="15" s="1"/>
  <c r="N260" i="15"/>
  <c r="AQ260" i="15" s="1"/>
  <c r="M260" i="15"/>
  <c r="N287" i="15"/>
  <c r="AQ287" i="15" s="1"/>
  <c r="M287" i="15"/>
  <c r="B596" i="15"/>
  <c r="M176" i="15"/>
  <c r="N176" i="15"/>
  <c r="AO176" i="15" s="1"/>
  <c r="N255" i="15"/>
  <c r="AO255" i="15" s="1"/>
  <c r="M255" i="15"/>
  <c r="M147" i="15"/>
  <c r="N147" i="15"/>
  <c r="AM147" i="15" s="1"/>
  <c r="M171" i="15"/>
  <c r="N171" i="15"/>
  <c r="AO171" i="15" s="1"/>
  <c r="N211" i="15"/>
  <c r="AO211" i="15" s="1"/>
  <c r="M211" i="15"/>
  <c r="M139" i="15"/>
  <c r="N139" i="15"/>
  <c r="AM139" i="15" s="1"/>
  <c r="N100" i="15"/>
  <c r="AI100" i="15" s="1"/>
  <c r="M100" i="15"/>
  <c r="M36" i="15"/>
  <c r="N36" i="15"/>
  <c r="AI36" i="15" s="1"/>
  <c r="N79" i="15"/>
  <c r="AI79" i="15" s="1"/>
  <c r="M79" i="15"/>
  <c r="M8" i="15"/>
  <c r="N8" i="15"/>
  <c r="N280" i="15"/>
  <c r="AQ280" i="15" s="1"/>
  <c r="M280" i="15"/>
  <c r="N272" i="15"/>
  <c r="AQ272" i="15" s="1"/>
  <c r="M272" i="15"/>
  <c r="N148" i="15"/>
  <c r="AM148" i="15" s="1"/>
  <c r="M148" i="15"/>
  <c r="M210" i="15"/>
  <c r="N210" i="15"/>
  <c r="AO210" i="15" s="1"/>
  <c r="N84" i="15"/>
  <c r="AI84" i="15" s="1"/>
  <c r="M84" i="15"/>
  <c r="N279" i="15"/>
  <c r="AQ279" i="15" s="1"/>
  <c r="M279" i="15"/>
  <c r="M170" i="15"/>
  <c r="N170" i="15"/>
  <c r="AO170" i="15" s="1"/>
  <c r="M184" i="15"/>
  <c r="N184" i="15"/>
  <c r="AO184" i="15" s="1"/>
  <c r="M154" i="15"/>
  <c r="N154" i="15"/>
  <c r="AM154" i="15" s="1"/>
  <c r="M183" i="15"/>
  <c r="N183" i="15"/>
  <c r="AO183" i="15" s="1"/>
  <c r="M138" i="15"/>
  <c r="N138" i="15"/>
  <c r="AM138" i="15" s="1"/>
  <c r="B511" i="15"/>
  <c r="N144" i="15"/>
  <c r="AM144" i="15" s="1"/>
  <c r="M144" i="15"/>
  <c r="P102" i="15"/>
  <c r="Q102" i="15"/>
  <c r="M207" i="15"/>
  <c r="N207" i="15"/>
  <c r="AO207" i="15" s="1"/>
  <c r="M172" i="15"/>
  <c r="N172" i="15"/>
  <c r="AO172" i="15" s="1"/>
  <c r="M141" i="15"/>
  <c r="N141" i="15"/>
  <c r="AM141" i="15" s="1"/>
  <c r="B493" i="15"/>
  <c r="M44" i="15"/>
  <c r="N44" i="15"/>
  <c r="AI44" i="15" s="1"/>
  <c r="B347" i="15"/>
  <c r="M61" i="15"/>
  <c r="N61" i="15"/>
  <c r="AI61" i="15" s="1"/>
  <c r="N62" i="15"/>
  <c r="AI62" i="15" s="1"/>
  <c r="M62" i="15"/>
  <c r="N30" i="15"/>
  <c r="AI30" i="15" s="1"/>
  <c r="M30" i="15"/>
  <c r="M28" i="15"/>
  <c r="N28" i="15"/>
  <c r="AI28" i="15" s="1"/>
  <c r="M68" i="15"/>
  <c r="N68" i="15"/>
  <c r="AI68" i="15" s="1"/>
  <c r="M265" i="15"/>
  <c r="N265" i="15"/>
  <c r="AQ265" i="15" s="1"/>
  <c r="M150" i="15"/>
  <c r="N150" i="15"/>
  <c r="AM150" i="15" s="1"/>
  <c r="M20" i="15"/>
  <c r="N20" i="15"/>
  <c r="AI20" i="15" s="1"/>
  <c r="N109" i="15"/>
  <c r="AK109" i="15" s="1"/>
  <c r="M109" i="15"/>
  <c r="M64" i="15"/>
  <c r="N64" i="15"/>
  <c r="AI64" i="15" s="1"/>
  <c r="M191" i="15"/>
  <c r="N191" i="15"/>
  <c r="AO191" i="15" s="1"/>
  <c r="N281" i="15"/>
  <c r="AQ281" i="15" s="1"/>
  <c r="M281" i="15"/>
  <c r="M168" i="15"/>
  <c r="N168" i="15"/>
  <c r="AO168" i="15" s="1"/>
  <c r="M178" i="15"/>
  <c r="N178" i="15"/>
  <c r="AO178" i="15" s="1"/>
  <c r="M110" i="15"/>
  <c r="N110" i="15"/>
  <c r="AK110" i="15" s="1"/>
  <c r="N201" i="15"/>
  <c r="AO201" i="15" s="1"/>
  <c r="M201" i="15"/>
  <c r="M101" i="15"/>
  <c r="N101" i="15"/>
  <c r="AI101" i="15" s="1"/>
  <c r="M96" i="15"/>
  <c r="N96" i="15"/>
  <c r="AI96" i="15" s="1"/>
  <c r="M78" i="15"/>
  <c r="N78" i="15"/>
  <c r="AI78" i="15" s="1"/>
  <c r="N42" i="15"/>
  <c r="AI42" i="15" s="1"/>
  <c r="M42" i="15"/>
  <c r="M33" i="15"/>
  <c r="N33" i="15"/>
  <c r="AI33" i="15" s="1"/>
  <c r="M29" i="15"/>
  <c r="N29" i="15"/>
  <c r="AI29" i="15" s="1"/>
  <c r="M56" i="15"/>
  <c r="N56" i="15"/>
  <c r="AI56" i="15" s="1"/>
  <c r="M48" i="15"/>
  <c r="N48" i="15"/>
  <c r="AI48" i="15" s="1"/>
  <c r="M10" i="15"/>
  <c r="N10" i="15"/>
  <c r="N34" i="15"/>
  <c r="AI34" i="15" s="1"/>
  <c r="M34" i="15"/>
  <c r="U165" i="15"/>
  <c r="S165" i="15"/>
  <c r="B573" i="15"/>
  <c r="M297" i="15"/>
  <c r="N297" i="15"/>
  <c r="AQ297" i="15" s="1"/>
  <c r="N291" i="15"/>
  <c r="AQ291" i="15" s="1"/>
  <c r="M291" i="15"/>
  <c r="N245" i="15"/>
  <c r="AO245" i="15" s="1"/>
  <c r="M245" i="15"/>
  <c r="M236" i="15"/>
  <c r="N236" i="15"/>
  <c r="AO236" i="15" s="1"/>
  <c r="B597" i="15"/>
  <c r="M261" i="15"/>
  <c r="N261" i="15"/>
  <c r="AQ261" i="15" s="1"/>
  <c r="M253" i="15"/>
  <c r="N253" i="15"/>
  <c r="AO253" i="15" s="1"/>
  <c r="N277" i="15"/>
  <c r="AQ277" i="15" s="1"/>
  <c r="M277" i="15"/>
  <c r="M200" i="15"/>
  <c r="N200" i="15"/>
  <c r="AO200" i="15" s="1"/>
  <c r="M182" i="15"/>
  <c r="N182" i="15"/>
  <c r="AO182" i="15" s="1"/>
  <c r="B469" i="15"/>
  <c r="B410" i="15"/>
  <c r="B448" i="15"/>
  <c r="M193" i="15"/>
  <c r="N193" i="15"/>
  <c r="AO193" i="15" s="1"/>
  <c r="B412" i="15"/>
  <c r="M203" i="15"/>
  <c r="N203" i="15"/>
  <c r="AO203" i="15" s="1"/>
  <c r="B402" i="15"/>
  <c r="M204" i="15"/>
  <c r="N204" i="15"/>
  <c r="AO204" i="15" s="1"/>
  <c r="B365" i="15"/>
  <c r="M21" i="15"/>
  <c r="N21" i="15"/>
  <c r="AI21" i="15" s="1"/>
  <c r="M82" i="15"/>
  <c r="N82" i="15"/>
  <c r="AI82" i="15" s="1"/>
  <c r="N88" i="15"/>
  <c r="AI88" i="15" s="1"/>
  <c r="M88" i="15"/>
  <c r="M60" i="15"/>
  <c r="N60" i="15"/>
  <c r="AI60" i="15" s="1"/>
  <c r="M26" i="15"/>
  <c r="N26" i="15"/>
  <c r="AI26" i="15" s="1"/>
  <c r="M271" i="15"/>
  <c r="N271" i="15"/>
  <c r="AQ271" i="15" s="1"/>
  <c r="N208" i="15"/>
  <c r="AO208" i="15" s="1"/>
  <c r="M208" i="15"/>
  <c r="AB130" i="15"/>
  <c r="Z130" i="15"/>
  <c r="M179" i="15"/>
  <c r="N179" i="15"/>
  <c r="AO179" i="15" s="1"/>
  <c r="N156" i="15"/>
  <c r="AM156" i="15" s="1"/>
  <c r="M156" i="15"/>
  <c r="B559" i="15"/>
  <c r="M196" i="15"/>
  <c r="N196" i="15"/>
  <c r="AO196" i="15" s="1"/>
  <c r="M86" i="15"/>
  <c r="N86" i="15"/>
  <c r="AI86" i="15" s="1"/>
  <c r="M289" i="15"/>
  <c r="N289" i="15"/>
  <c r="AQ289" i="15" s="1"/>
  <c r="B588" i="15"/>
  <c r="M269" i="15"/>
  <c r="N269" i="15"/>
  <c r="AQ269" i="15" s="1"/>
  <c r="B570" i="15"/>
  <c r="B592" i="15"/>
  <c r="B582" i="15"/>
  <c r="M263" i="15"/>
  <c r="N263" i="15"/>
  <c r="AQ263" i="15" s="1"/>
  <c r="M224" i="15"/>
  <c r="N224" i="15"/>
  <c r="AO224" i="15" s="1"/>
  <c r="N239" i="15"/>
  <c r="AO239" i="15" s="1"/>
  <c r="M239" i="15"/>
  <c r="M232" i="15"/>
  <c r="N232" i="15"/>
  <c r="AO232" i="15" s="1"/>
  <c r="N299" i="15"/>
  <c r="AQ299" i="15" s="1"/>
  <c r="M299" i="15"/>
  <c r="N216" i="15"/>
  <c r="AO216" i="15" s="1"/>
  <c r="M216" i="15"/>
  <c r="M180" i="15"/>
  <c r="N180" i="15"/>
  <c r="AO180" i="15" s="1"/>
  <c r="M166" i="15"/>
  <c r="N166" i="15"/>
  <c r="AO166" i="15" s="1"/>
  <c r="B439" i="15"/>
  <c r="B473" i="15"/>
  <c r="M126" i="15"/>
  <c r="N126" i="15"/>
  <c r="AK126" i="15" s="1"/>
  <c r="M142" i="15"/>
  <c r="N142" i="15"/>
  <c r="AM142" i="15" s="1"/>
  <c r="M205" i="15"/>
  <c r="N205" i="15"/>
  <c r="AO205" i="15" s="1"/>
  <c r="M250" i="15"/>
  <c r="N250" i="15"/>
  <c r="AO250" i="15" s="1"/>
  <c r="B411" i="15"/>
  <c r="B481" i="15"/>
  <c r="M135" i="15"/>
  <c r="N135" i="15"/>
  <c r="AM135" i="15" s="1"/>
  <c r="M99" i="15"/>
  <c r="N99" i="15"/>
  <c r="AI99" i="15" s="1"/>
  <c r="N125" i="15"/>
  <c r="AK125" i="15" s="1"/>
  <c r="M125" i="15"/>
  <c r="B385" i="15"/>
  <c r="M41" i="15"/>
  <c r="N41" i="15"/>
  <c r="AI41" i="15" s="1"/>
  <c r="M40" i="15"/>
  <c r="N40" i="15"/>
  <c r="AI40" i="15" s="1"/>
  <c r="M74" i="15"/>
  <c r="N74" i="15"/>
  <c r="AI74" i="15" s="1"/>
  <c r="M93" i="15"/>
  <c r="N93" i="15"/>
  <c r="AI93" i="15" s="1"/>
  <c r="B380" i="15"/>
  <c r="M52" i="15"/>
  <c r="N52" i="15"/>
  <c r="AI52" i="15" s="1"/>
  <c r="M45" i="15"/>
  <c r="N45" i="15"/>
  <c r="AI45" i="15" s="1"/>
  <c r="M17" i="15"/>
  <c r="N17" i="15"/>
  <c r="AI17" i="15" s="1"/>
  <c r="AM165" i="15" l="1"/>
  <c r="M248" i="15"/>
  <c r="N248" i="15"/>
  <c r="AO248" i="15" s="1"/>
  <c r="B549" i="15"/>
  <c r="N252" i="15"/>
  <c r="AO252" i="15" s="1"/>
  <c r="M252" i="15"/>
  <c r="B553" i="15"/>
  <c r="N31" i="15"/>
  <c r="AI31" i="15" s="1"/>
  <c r="M31" i="15"/>
  <c r="B332" i="15"/>
  <c r="M15" i="15"/>
  <c r="N15" i="15"/>
  <c r="B316" i="15"/>
  <c r="N67" i="15"/>
  <c r="AI67" i="15" s="1"/>
  <c r="M67" i="15"/>
  <c r="B368" i="15"/>
  <c r="M57" i="15"/>
  <c r="N57" i="15"/>
  <c r="AI57" i="15" s="1"/>
  <c r="B358" i="15"/>
  <c r="M25" i="15"/>
  <c r="N25" i="15"/>
  <c r="AI25" i="15" s="1"/>
  <c r="B326" i="15"/>
  <c r="M134" i="15"/>
  <c r="N134" i="15"/>
  <c r="AM134" i="15" s="1"/>
  <c r="B435" i="15"/>
  <c r="M197" i="15"/>
  <c r="N197" i="15"/>
  <c r="AO197" i="15" s="1"/>
  <c r="B498" i="15"/>
  <c r="M143" i="15"/>
  <c r="N143" i="15"/>
  <c r="AM143" i="15" s="1"/>
  <c r="B444" i="15"/>
  <c r="M276" i="15"/>
  <c r="N276" i="15"/>
  <c r="AQ276" i="15" s="1"/>
  <c r="B577" i="15"/>
  <c r="N59" i="15"/>
  <c r="AI59" i="15" s="1"/>
  <c r="M59" i="15"/>
  <c r="B360" i="15"/>
  <c r="N189" i="15"/>
  <c r="AO189" i="15" s="1"/>
  <c r="M189" i="15"/>
  <c r="B490" i="15"/>
  <c r="M290" i="15"/>
  <c r="N290" i="15"/>
  <c r="AQ290" i="15" s="1"/>
  <c r="B591" i="15"/>
  <c r="M49" i="15"/>
  <c r="N49" i="15"/>
  <c r="AI49" i="15" s="1"/>
  <c r="B350" i="15"/>
  <c r="N72" i="15"/>
  <c r="AI72" i="15" s="1"/>
  <c r="M72" i="15"/>
  <c r="B373" i="15"/>
  <c r="N159" i="15"/>
  <c r="AM159" i="15" s="1"/>
  <c r="M159" i="15"/>
  <c r="B460" i="15"/>
  <c r="M81" i="15"/>
  <c r="N81" i="15"/>
  <c r="AI81" i="15" s="1"/>
  <c r="B382" i="15"/>
  <c r="N230" i="15"/>
  <c r="AO230" i="15" s="1"/>
  <c r="M230" i="15"/>
  <c r="B531" i="15"/>
  <c r="M106" i="15"/>
  <c r="N106" i="15"/>
  <c r="AK106" i="15" s="1"/>
  <c r="B407" i="15"/>
  <c r="M195" i="15"/>
  <c r="N195" i="15"/>
  <c r="AO195" i="15" s="1"/>
  <c r="B496" i="15"/>
  <c r="N112" i="15"/>
  <c r="AK112" i="15" s="1"/>
  <c r="M112" i="15"/>
  <c r="B413" i="15"/>
  <c r="N5" i="15"/>
  <c r="M5" i="15"/>
  <c r="B306" i="15"/>
  <c r="N115" i="15"/>
  <c r="AK115" i="15" s="1"/>
  <c r="M115" i="15"/>
  <c r="B416" i="15"/>
  <c r="N223" i="15"/>
  <c r="AO223" i="15" s="1"/>
  <c r="M223" i="15"/>
  <c r="B524" i="15"/>
  <c r="M298" i="15"/>
  <c r="N298" i="15"/>
  <c r="AQ298" i="15" s="1"/>
  <c r="B599" i="15"/>
  <c r="N163" i="15"/>
  <c r="AM163" i="15" s="1"/>
  <c r="M163" i="15"/>
  <c r="B464" i="15"/>
  <c r="AQ258" i="15"/>
  <c r="AO258" i="15"/>
  <c r="M53" i="15"/>
  <c r="N53" i="15"/>
  <c r="AI53" i="15" s="1"/>
  <c r="B354" i="15"/>
  <c r="N13" i="15"/>
  <c r="M13" i="15"/>
  <c r="B314" i="15"/>
  <c r="M77" i="15"/>
  <c r="N77" i="15"/>
  <c r="AI77" i="15" s="1"/>
  <c r="B378" i="15"/>
  <c r="M187" i="15"/>
  <c r="N187" i="15"/>
  <c r="AO187" i="15" s="1"/>
  <c r="B488" i="15"/>
  <c r="M185" i="15"/>
  <c r="N185" i="15"/>
  <c r="AO185" i="15" s="1"/>
  <c r="B486" i="15"/>
  <c r="N51" i="15"/>
  <c r="AI51" i="15" s="1"/>
  <c r="M51" i="15"/>
  <c r="B352" i="15"/>
  <c r="N92" i="15"/>
  <c r="AI92" i="15" s="1"/>
  <c r="M92" i="15"/>
  <c r="B393" i="15"/>
  <c r="M151" i="15"/>
  <c r="N151" i="15"/>
  <c r="AM151" i="15" s="1"/>
  <c r="B452" i="15"/>
  <c r="M286" i="15"/>
  <c r="N286" i="15"/>
  <c r="AQ286" i="15" s="1"/>
  <c r="B587" i="15"/>
  <c r="N85" i="15"/>
  <c r="AI85" i="15" s="1"/>
  <c r="M85" i="15"/>
  <c r="B386" i="15"/>
  <c r="N119" i="15"/>
  <c r="AK119" i="15" s="1"/>
  <c r="M119" i="15"/>
  <c r="B420" i="15"/>
  <c r="M65" i="15"/>
  <c r="N65" i="15"/>
  <c r="AI65" i="15" s="1"/>
  <c r="B366" i="15"/>
  <c r="M249" i="15"/>
  <c r="N249" i="15"/>
  <c r="AO249" i="15" s="1"/>
  <c r="B550" i="15"/>
  <c r="N39" i="15"/>
  <c r="AI39" i="15" s="1"/>
  <c r="M39" i="15"/>
  <c r="B340" i="15"/>
  <c r="M259" i="15"/>
  <c r="N259" i="15"/>
  <c r="AQ259" i="15" s="1"/>
  <c r="B560" i="15"/>
  <c r="N121" i="15"/>
  <c r="AK121" i="15" s="1"/>
  <c r="M121" i="15"/>
  <c r="B422" i="15"/>
  <c r="N226" i="15"/>
  <c r="AO226" i="15" s="1"/>
  <c r="M226" i="15"/>
  <c r="B527" i="15"/>
  <c r="N71" i="15"/>
  <c r="AI71" i="15" s="1"/>
  <c r="M71" i="15"/>
  <c r="B372" i="15"/>
  <c r="M27" i="15"/>
  <c r="N27" i="15"/>
  <c r="AI27" i="15" s="1"/>
  <c r="B328" i="15"/>
  <c r="N116" i="15"/>
  <c r="AK116" i="15" s="1"/>
  <c r="M116" i="15"/>
  <c r="B417" i="15"/>
  <c r="N153" i="15"/>
  <c r="AM153" i="15" s="1"/>
  <c r="M153" i="15"/>
  <c r="B454" i="15"/>
  <c r="N107" i="15"/>
  <c r="AK107" i="15" s="1"/>
  <c r="M107" i="15"/>
  <c r="B408" i="15"/>
  <c r="N63" i="15"/>
  <c r="AI63" i="15" s="1"/>
  <c r="M63" i="15"/>
  <c r="B364" i="15"/>
  <c r="M75" i="15"/>
  <c r="N75" i="15"/>
  <c r="AI75" i="15" s="1"/>
  <c r="B376" i="15"/>
  <c r="N117" i="15"/>
  <c r="AK117" i="15" s="1"/>
  <c r="M117" i="15"/>
  <c r="B418" i="15"/>
  <c r="M173" i="15"/>
  <c r="N173" i="15"/>
  <c r="AO173" i="15" s="1"/>
  <c r="B474" i="15"/>
  <c r="M69" i="15"/>
  <c r="N69" i="15"/>
  <c r="AI69" i="15" s="1"/>
  <c r="B370" i="15"/>
  <c r="M7" i="15"/>
  <c r="N7" i="15"/>
  <c r="B308" i="15"/>
  <c r="M161" i="15"/>
  <c r="N161" i="15"/>
  <c r="AM161" i="15" s="1"/>
  <c r="B462" i="15"/>
  <c r="N105" i="15"/>
  <c r="AK105" i="15" s="1"/>
  <c r="M105" i="15"/>
  <c r="B406" i="15"/>
  <c r="N213" i="15"/>
  <c r="AO213" i="15" s="1"/>
  <c r="M213" i="15"/>
  <c r="B514" i="15"/>
  <c r="M97" i="15"/>
  <c r="N97" i="15"/>
  <c r="AI97" i="15" s="1"/>
  <c r="B398" i="15"/>
  <c r="N238" i="15"/>
  <c r="AO238" i="15" s="1"/>
  <c r="M238" i="15"/>
  <c r="B539" i="15"/>
  <c r="N120" i="15"/>
  <c r="AK120" i="15" s="1"/>
  <c r="M120" i="15"/>
  <c r="B421" i="15"/>
  <c r="M90" i="15"/>
  <c r="N90" i="15"/>
  <c r="AI90" i="15" s="1"/>
  <c r="B391" i="15"/>
  <c r="M157" i="15"/>
  <c r="N157" i="15"/>
  <c r="AM157" i="15" s="1"/>
  <c r="B458" i="15"/>
  <c r="N222" i="15"/>
  <c r="AO222" i="15" s="1"/>
  <c r="M222" i="15"/>
  <c r="B523" i="15"/>
  <c r="M254" i="15"/>
  <c r="N254" i="15"/>
  <c r="AO254" i="15" s="1"/>
  <c r="B555" i="15"/>
  <c r="N123" i="15"/>
  <c r="AK123" i="15" s="1"/>
  <c r="M123" i="15"/>
  <c r="B424" i="15"/>
  <c r="M186" i="15"/>
  <c r="N186" i="15"/>
  <c r="AO186" i="15" s="1"/>
  <c r="B487" i="15"/>
  <c r="M118" i="15"/>
  <c r="N118" i="15"/>
  <c r="AK118" i="15" s="1"/>
  <c r="B419" i="15"/>
  <c r="N6" i="15"/>
  <c r="M6" i="15"/>
  <c r="B307" i="15"/>
  <c r="N19" i="15"/>
  <c r="AI19" i="15" s="1"/>
  <c r="M19" i="15"/>
  <c r="B320" i="15"/>
  <c r="M155" i="15"/>
  <c r="N155" i="15"/>
  <c r="AM155" i="15" s="1"/>
  <c r="B456" i="15"/>
  <c r="M228" i="15"/>
  <c r="N228" i="15"/>
  <c r="AO228" i="15" s="1"/>
  <c r="B529" i="15"/>
  <c r="M199" i="15"/>
  <c r="N199" i="15"/>
  <c r="AO199" i="15" s="1"/>
  <c r="B500" i="15"/>
  <c r="M114" i="15"/>
  <c r="N114" i="15"/>
  <c r="AK114" i="15" s="1"/>
  <c r="B415" i="15"/>
  <c r="M242" i="15"/>
  <c r="N242" i="15"/>
  <c r="AO242" i="15" s="1"/>
  <c r="B543" i="15"/>
  <c r="M214" i="15"/>
  <c r="N214" i="15"/>
  <c r="AO214" i="15" s="1"/>
  <c r="B515" i="15"/>
  <c r="M83" i="15"/>
  <c r="N83" i="15"/>
  <c r="AI83" i="15" s="1"/>
  <c r="B384" i="15"/>
  <c r="M102" i="15"/>
  <c r="N102" i="15"/>
  <c r="B403" i="15"/>
  <c r="M130" i="15"/>
  <c r="N130" i="15"/>
  <c r="B431" i="15"/>
  <c r="M294" i="15"/>
  <c r="N294" i="15"/>
  <c r="AQ294" i="15" s="1"/>
  <c r="B595" i="15"/>
  <c r="N108" i="15"/>
  <c r="AK108" i="15" s="1"/>
  <c r="M108" i="15"/>
  <c r="B409" i="15"/>
  <c r="N149" i="15"/>
  <c r="AM149" i="15" s="1"/>
  <c r="M149" i="15"/>
  <c r="B450" i="15"/>
  <c r="M274" i="15"/>
  <c r="N274" i="15"/>
  <c r="AQ274" i="15" s="1"/>
  <c r="B575" i="15"/>
  <c r="N14" i="15"/>
  <c r="M14" i="15"/>
  <c r="B315" i="15"/>
  <c r="M94" i="15"/>
  <c r="N94" i="15"/>
  <c r="AI94" i="15" s="1"/>
  <c r="B395" i="15"/>
  <c r="N145" i="15"/>
  <c r="AM145" i="15" s="1"/>
  <c r="M145" i="15"/>
  <c r="B446" i="15"/>
  <c r="M218" i="15"/>
  <c r="N218" i="15"/>
  <c r="AO218" i="15" s="1"/>
  <c r="B519" i="15"/>
  <c r="M267" i="15"/>
  <c r="N267" i="15"/>
  <c r="AQ267" i="15" s="1"/>
  <c r="B568" i="15"/>
  <c r="N246" i="15"/>
  <c r="AO246" i="15" s="1"/>
  <c r="M246" i="15"/>
  <c r="B547" i="15"/>
  <c r="M174" i="15"/>
  <c r="N174" i="15"/>
  <c r="AO174" i="15" s="1"/>
  <c r="B475" i="15"/>
  <c r="N243" i="15"/>
  <c r="AO243" i="15" s="1"/>
  <c r="M243" i="15"/>
  <c r="B544" i="15"/>
  <c r="M37" i="15"/>
  <c r="N37" i="15"/>
  <c r="AI37" i="15" s="1"/>
  <c r="B338" i="15"/>
  <c r="N124" i="15"/>
  <c r="AK124" i="15" s="1"/>
  <c r="M124" i="15"/>
  <c r="B425" i="15"/>
  <c r="N113" i="15"/>
  <c r="AK113" i="15" s="1"/>
  <c r="M113" i="15"/>
  <c r="B414" i="15"/>
  <c r="N209" i="15"/>
  <c r="AO209" i="15" s="1"/>
  <c r="M209" i="15"/>
  <c r="B510" i="15"/>
  <c r="N43" i="15"/>
  <c r="AI43" i="15" s="1"/>
  <c r="M43" i="15"/>
  <c r="B344" i="15"/>
  <c r="N11" i="15"/>
  <c r="M11" i="15"/>
  <c r="B312" i="15"/>
  <c r="M87" i="15"/>
  <c r="N87" i="15"/>
  <c r="AI87" i="15" s="1"/>
  <c r="B388" i="15"/>
  <c r="N247" i="15"/>
  <c r="AO247" i="15" s="1"/>
  <c r="M247" i="15"/>
  <c r="B548" i="15"/>
  <c r="M167" i="15"/>
  <c r="N167" i="15"/>
  <c r="AO167" i="15" s="1"/>
  <c r="B468" i="15"/>
  <c r="M240" i="15"/>
  <c r="N240" i="15"/>
  <c r="AO240" i="15" s="1"/>
  <c r="B541" i="15"/>
  <c r="N221" i="15"/>
  <c r="AO221" i="15" s="1"/>
  <c r="M221" i="15"/>
  <c r="B522" i="15"/>
  <c r="N282" i="15"/>
  <c r="AQ282" i="15" s="1"/>
  <c r="M282" i="15"/>
  <c r="B583" i="15"/>
  <c r="N89" i="15"/>
  <c r="AI89" i="15" s="1"/>
  <c r="M89" i="15"/>
  <c r="B390" i="15"/>
  <c r="N55" i="15"/>
  <c r="AI55" i="15" s="1"/>
  <c r="M55" i="15"/>
  <c r="B356" i="15"/>
  <c r="N225" i="15"/>
  <c r="AO225" i="15" s="1"/>
  <c r="M225" i="15"/>
  <c r="B526" i="15"/>
  <c r="M73" i="15"/>
  <c r="N73" i="15"/>
  <c r="AI73" i="15" s="1"/>
  <c r="B374" i="15"/>
  <c r="M3" i="15"/>
  <c r="N3" i="15"/>
  <c r="B304" i="15"/>
  <c r="N233" i="15"/>
  <c r="AO233" i="15" s="1"/>
  <c r="M233" i="15"/>
  <c r="B534" i="15"/>
  <c r="M244" i="15"/>
  <c r="B545" i="15"/>
  <c r="N244" i="15"/>
  <c r="AO244" i="15" s="1"/>
  <c r="N128" i="15"/>
  <c r="AK128" i="15" s="1"/>
  <c r="M128" i="15"/>
  <c r="B429" i="15"/>
  <c r="N234" i="15"/>
  <c r="AO234" i="15" s="1"/>
  <c r="M234" i="15"/>
  <c r="B535" i="15"/>
  <c r="N283" i="15"/>
  <c r="AQ283" i="15" s="1"/>
  <c r="M283" i="15"/>
  <c r="B584" i="15"/>
  <c r="N35" i="15"/>
  <c r="AI35" i="15" s="1"/>
  <c r="M35" i="15"/>
  <c r="B336" i="15"/>
  <c r="N215" i="15"/>
  <c r="AO215" i="15" s="1"/>
  <c r="M215" i="15"/>
  <c r="B516" i="15"/>
  <c r="N273" i="15"/>
  <c r="AQ273" i="15" s="1"/>
  <c r="M273" i="15"/>
  <c r="B574" i="15"/>
  <c r="N47" i="15"/>
  <c r="AI47" i="15" s="1"/>
  <c r="M47" i="15"/>
  <c r="B348" i="15"/>
  <c r="M206" i="15"/>
  <c r="N206" i="15"/>
  <c r="AO206" i="15" s="1"/>
  <c r="B507" i="15"/>
  <c r="AM130" i="15" l="1"/>
  <c r="AK130" i="15"/>
  <c r="AK102" i="15"/>
  <c r="AI102" i="15"/>
</calcChain>
</file>

<file path=xl/comments1.xml><?xml version="1.0" encoding="utf-8"?>
<comments xmlns="http://schemas.openxmlformats.org/spreadsheetml/2006/main">
  <authors>
    <author>Billot Sylvain</author>
  </authors>
  <commentList>
    <comment ref="B2" authorId="0" shapeId="0">
      <text>
        <r>
          <rPr>
            <sz val="9"/>
            <color indexed="81"/>
            <rFont val="Tahoma"/>
            <family val="2"/>
          </rPr>
          <t xml:space="preserve">Source : DARES
</t>
        </r>
      </text>
    </comment>
    <comment ref="C2" authorId="0" shapeId="0">
      <text>
        <r>
          <rPr>
            <b/>
            <sz val="9"/>
            <color indexed="81"/>
            <rFont val="Tahoma"/>
            <family val="2"/>
          </rPr>
          <t>Source : Insee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<sst xmlns="http://schemas.openxmlformats.org/spreadsheetml/2006/main" count="1436" uniqueCount="515">
  <si>
    <t>T1 2023</t>
  </si>
  <si>
    <t>T2 2023</t>
  </si>
  <si>
    <t>T3 2023</t>
  </si>
  <si>
    <t>T4 2023</t>
  </si>
  <si>
    <t>SMPT réel</t>
  </si>
  <si>
    <t>SMB réel</t>
  </si>
  <si>
    <t>Glissement annuel des salaires et des prix</t>
  </si>
  <si>
    <t>Salaire mensuel de base (SMB)</t>
  </si>
  <si>
    <t>IPCH</t>
  </si>
  <si>
    <t>Evolution du salaire mensuel de base corrigé de l'inflation</t>
  </si>
  <si>
    <t>2010 T4</t>
  </si>
  <si>
    <t>2011 T1</t>
  </si>
  <si>
    <t>2011 T2</t>
  </si>
  <si>
    <t>2011 T3</t>
  </si>
  <si>
    <t>2011 T4</t>
  </si>
  <si>
    <t>2012 T1</t>
  </si>
  <si>
    <t>2012 T2</t>
  </si>
  <si>
    <t>2012 T3</t>
  </si>
  <si>
    <t>2012 T4</t>
  </si>
  <si>
    <t>2013 T1</t>
  </si>
  <si>
    <t>2013 T2</t>
  </si>
  <si>
    <t>2013 T3</t>
  </si>
  <si>
    <t>2013 T4</t>
  </si>
  <si>
    <t>2014 T1</t>
  </si>
  <si>
    <t>2014 T2</t>
  </si>
  <si>
    <t>2014 T3</t>
  </si>
  <si>
    <t>2014 T4</t>
  </si>
  <si>
    <t>2015 T1</t>
  </si>
  <si>
    <t>2015 T2</t>
  </si>
  <si>
    <t>2015 T3</t>
  </si>
  <si>
    <t>2015 T4</t>
  </si>
  <si>
    <t>2016 T1</t>
  </si>
  <si>
    <t>2016 T2</t>
  </si>
  <si>
    <t>2016 T3</t>
  </si>
  <si>
    <t>2016 T4</t>
  </si>
  <si>
    <t>2017 T1</t>
  </si>
  <si>
    <t>2017 T2</t>
  </si>
  <si>
    <t>2017 T3</t>
  </si>
  <si>
    <t>2017 T4</t>
  </si>
  <si>
    <t>2018 T1</t>
  </si>
  <si>
    <t>2018 T2</t>
  </si>
  <si>
    <t>2018 T3</t>
  </si>
  <si>
    <t>2018 T4</t>
  </si>
  <si>
    <t>2019 T1</t>
  </si>
  <si>
    <t>2019 T2</t>
  </si>
  <si>
    <t>2019 T3</t>
  </si>
  <si>
    <t>2019 T4</t>
  </si>
  <si>
    <t>2020 T1</t>
  </si>
  <si>
    <t>2020 T2</t>
  </si>
  <si>
    <t>2020 T3</t>
  </si>
  <si>
    <t>2020 T4</t>
  </si>
  <si>
    <t>2021 T1</t>
  </si>
  <si>
    <t>2021 T2</t>
  </si>
  <si>
    <t>2021 T3</t>
  </si>
  <si>
    <t>2021 T4</t>
  </si>
  <si>
    <t>2022 T1</t>
  </si>
  <si>
    <t>2022 T2</t>
  </si>
  <si>
    <t>2022 T3</t>
  </si>
  <si>
    <t>2022 T4</t>
  </si>
  <si>
    <t>2023 T1</t>
  </si>
  <si>
    <t>Pôle emploi - Catégorie A</t>
  </si>
  <si>
    <t>Pôle emploi - Toutes catégories</t>
  </si>
  <si>
    <t>Insee - BIT</t>
  </si>
  <si>
    <t>T1.1996</t>
  </si>
  <si>
    <t>T2.1996</t>
  </si>
  <si>
    <t>T3.1996</t>
  </si>
  <si>
    <t>T4.1996</t>
  </si>
  <si>
    <t>T1.1997</t>
  </si>
  <si>
    <t>T2.1997</t>
  </si>
  <si>
    <t>T3.1997</t>
  </si>
  <si>
    <t>T4.1997</t>
  </si>
  <si>
    <t>T1.1998</t>
  </si>
  <si>
    <t>T2.1998</t>
  </si>
  <si>
    <t>T3.1998</t>
  </si>
  <si>
    <t>T4.1998</t>
  </si>
  <si>
    <t>T1.1999</t>
  </si>
  <si>
    <t>T2.1999</t>
  </si>
  <si>
    <t>T3.1999</t>
  </si>
  <si>
    <t>T4.1999</t>
  </si>
  <si>
    <t>T1.2000</t>
  </si>
  <si>
    <t>T2.2000</t>
  </si>
  <si>
    <t>T3.2000</t>
  </si>
  <si>
    <t>T4.2000</t>
  </si>
  <si>
    <t>T1.2001</t>
  </si>
  <si>
    <t>T2.2001</t>
  </si>
  <si>
    <t>T3.2001</t>
  </si>
  <si>
    <t>T4.2001</t>
  </si>
  <si>
    <t>T1.2002</t>
  </si>
  <si>
    <t>T2.2002</t>
  </si>
  <si>
    <t>T3.2002</t>
  </si>
  <si>
    <t>T4.2002</t>
  </si>
  <si>
    <t>T1.2003</t>
  </si>
  <si>
    <t>T2.2003</t>
  </si>
  <si>
    <t>T3.2003</t>
  </si>
  <si>
    <t>T4.2003</t>
  </si>
  <si>
    <t>T1.2004</t>
  </si>
  <si>
    <t>T2.2004</t>
  </si>
  <si>
    <t>T3.2004</t>
  </si>
  <si>
    <t>T4.2004</t>
  </si>
  <si>
    <t>T1.2005</t>
  </si>
  <si>
    <t>T2.2005</t>
  </si>
  <si>
    <t>T3.2005</t>
  </si>
  <si>
    <t>T4.2005</t>
  </si>
  <si>
    <t>T1.2006</t>
  </si>
  <si>
    <t>T2.2006</t>
  </si>
  <si>
    <t>T3.2006</t>
  </si>
  <si>
    <t>T4.2006</t>
  </si>
  <si>
    <t>T1.2007</t>
  </si>
  <si>
    <t>T2.2007</t>
  </si>
  <si>
    <t>T3.2007</t>
  </si>
  <si>
    <t>T4.2007</t>
  </si>
  <si>
    <t>T1.2008</t>
  </si>
  <si>
    <t>T2.2008</t>
  </si>
  <si>
    <t>T3.2008</t>
  </si>
  <si>
    <t>T4.2008</t>
  </si>
  <si>
    <t>T1.2009</t>
  </si>
  <si>
    <t>T2.2009</t>
  </si>
  <si>
    <t>T3.2009</t>
  </si>
  <si>
    <t>T4.2009</t>
  </si>
  <si>
    <t>T1.2010</t>
  </si>
  <si>
    <t>T2.2010</t>
  </si>
  <si>
    <t>T3.2010</t>
  </si>
  <si>
    <t>T4.2010</t>
  </si>
  <si>
    <t>T1.2011</t>
  </si>
  <si>
    <t>T2.2011</t>
  </si>
  <si>
    <t>T3.2011</t>
  </si>
  <si>
    <t>T4.2011</t>
  </si>
  <si>
    <t>T1.2012</t>
  </si>
  <si>
    <t>T2.2012</t>
  </si>
  <si>
    <t>T3.2012</t>
  </si>
  <si>
    <t>T4.2012</t>
  </si>
  <si>
    <t>T1.2013</t>
  </si>
  <si>
    <t>T2.2013</t>
  </si>
  <si>
    <t>T3.2013</t>
  </si>
  <si>
    <t>T4.2013</t>
  </si>
  <si>
    <t>T1.2014</t>
  </si>
  <si>
    <t>T2.2014</t>
  </si>
  <si>
    <t>T3.2014</t>
  </si>
  <si>
    <t>T4.2014</t>
  </si>
  <si>
    <t>T1.2015</t>
  </si>
  <si>
    <t>T2.2015</t>
  </si>
  <si>
    <t>T3.2015</t>
  </si>
  <si>
    <t>T4.2015</t>
  </si>
  <si>
    <t>T1.2016</t>
  </si>
  <si>
    <t>T2.2016</t>
  </si>
  <si>
    <t>T3.2016</t>
  </si>
  <si>
    <t>T4.2016</t>
  </si>
  <si>
    <t>T1.2017</t>
  </si>
  <si>
    <t>T2.2017</t>
  </si>
  <si>
    <t>T3.2017</t>
  </si>
  <si>
    <t>T4.2017</t>
  </si>
  <si>
    <t>T1.2018</t>
  </si>
  <si>
    <t>T2.2018</t>
  </si>
  <si>
    <t>T3.2018</t>
  </si>
  <si>
    <t>T4.2018</t>
  </si>
  <si>
    <t>T1.2019</t>
  </si>
  <si>
    <t>T2.2019</t>
  </si>
  <si>
    <t>T3.2019</t>
  </si>
  <si>
    <t>T4.2019</t>
  </si>
  <si>
    <t>T1.2020</t>
  </si>
  <si>
    <t>T2.2020</t>
  </si>
  <si>
    <t>T3.2020</t>
  </si>
  <si>
    <t>T4.2020</t>
  </si>
  <si>
    <t>T1.2021</t>
  </si>
  <si>
    <t>T2.2021</t>
  </si>
  <si>
    <t>T3.2021</t>
  </si>
  <si>
    <t>T4.2021</t>
  </si>
  <si>
    <t>T1.2022</t>
  </si>
  <si>
    <t>T2.2022</t>
  </si>
  <si>
    <t>T3.2022</t>
  </si>
  <si>
    <t>T4.2022</t>
  </si>
  <si>
    <t>T1.2023</t>
  </si>
  <si>
    <t>Profit avant cotisations employeurs, impôts et subventions</t>
  </si>
  <si>
    <t>EBE</t>
  </si>
  <si>
    <t>Profit après impôts et subventions</t>
  </si>
  <si>
    <t>Part du profit avant redistribution (échelle de gauche)</t>
  </si>
  <si>
    <t>Taux de marge</t>
  </si>
  <si>
    <t>Part du profit après redistribution (échelle de droite)</t>
  </si>
  <si>
    <t xml:space="preserve">Part des salaires </t>
  </si>
  <si>
    <t>2023T1</t>
  </si>
  <si>
    <t>1949T1</t>
  </si>
  <si>
    <t>1949T2</t>
  </si>
  <si>
    <t>1949T3</t>
  </si>
  <si>
    <t>1949T4</t>
  </si>
  <si>
    <t>1950T1</t>
  </si>
  <si>
    <t>1950T2</t>
  </si>
  <si>
    <t>1950T3</t>
  </si>
  <si>
    <t>1950T4</t>
  </si>
  <si>
    <t>1951T1</t>
  </si>
  <si>
    <t>1951T2</t>
  </si>
  <si>
    <t>1951T3</t>
  </si>
  <si>
    <t>1951T4</t>
  </si>
  <si>
    <t>1952T1</t>
  </si>
  <si>
    <t>1952T2</t>
  </si>
  <si>
    <t>1952T3</t>
  </si>
  <si>
    <t>1952T4</t>
  </si>
  <si>
    <t>1953T1</t>
  </si>
  <si>
    <t>1953T2</t>
  </si>
  <si>
    <t>1953T3</t>
  </si>
  <si>
    <t>1953T4</t>
  </si>
  <si>
    <t>1954T1</t>
  </si>
  <si>
    <t>1954T2</t>
  </si>
  <si>
    <t>1954T3</t>
  </si>
  <si>
    <t>1954T4</t>
  </si>
  <si>
    <t>1955T1</t>
  </si>
  <si>
    <t>1955T2</t>
  </si>
  <si>
    <t>1955T3</t>
  </si>
  <si>
    <t>1955T4</t>
  </si>
  <si>
    <t>1956T1</t>
  </si>
  <si>
    <t>1956T2</t>
  </si>
  <si>
    <t>1956T3</t>
  </si>
  <si>
    <t>1956T4</t>
  </si>
  <si>
    <t>1957T1</t>
  </si>
  <si>
    <t>1957T2</t>
  </si>
  <si>
    <t>1957T3</t>
  </si>
  <si>
    <t>1957T4</t>
  </si>
  <si>
    <t>1958T1</t>
  </si>
  <si>
    <t>1958T2</t>
  </si>
  <si>
    <t>1958T3</t>
  </si>
  <si>
    <t>1958T4</t>
  </si>
  <si>
    <t>1959T1</t>
  </si>
  <si>
    <t>1959T2</t>
  </si>
  <si>
    <t>1959T3</t>
  </si>
  <si>
    <t>1959T4</t>
  </si>
  <si>
    <t>1960T1</t>
  </si>
  <si>
    <t>1960T2</t>
  </si>
  <si>
    <t>1960T3</t>
  </si>
  <si>
    <t>1960T4</t>
  </si>
  <si>
    <t>1961T1</t>
  </si>
  <si>
    <t>1961T2</t>
  </si>
  <si>
    <t>1961T3</t>
  </si>
  <si>
    <t>1961T4</t>
  </si>
  <si>
    <t>1962T1</t>
  </si>
  <si>
    <t>1962T2</t>
  </si>
  <si>
    <t>1962T3</t>
  </si>
  <si>
    <t>1962T4</t>
  </si>
  <si>
    <t>1963T1</t>
  </si>
  <si>
    <t>1963T2</t>
  </si>
  <si>
    <t>1963T3</t>
  </si>
  <si>
    <t>1963T4</t>
  </si>
  <si>
    <t>1964T1</t>
  </si>
  <si>
    <t>1964T2</t>
  </si>
  <si>
    <t>1964T3</t>
  </si>
  <si>
    <t>1964T4</t>
  </si>
  <si>
    <t>1965T1</t>
  </si>
  <si>
    <t>1965T2</t>
  </si>
  <si>
    <t>1965T3</t>
  </si>
  <si>
    <t>1965T4</t>
  </si>
  <si>
    <t>1966T1</t>
  </si>
  <si>
    <t>1966T2</t>
  </si>
  <si>
    <t>1966T3</t>
  </si>
  <si>
    <t>1966T4</t>
  </si>
  <si>
    <t>1967T1</t>
  </si>
  <si>
    <t>1967T2</t>
  </si>
  <si>
    <t>1967T3</t>
  </si>
  <si>
    <t>1967T4</t>
  </si>
  <si>
    <t>1968T1</t>
  </si>
  <si>
    <t>1968T2</t>
  </si>
  <si>
    <t>1968T3</t>
  </si>
  <si>
    <t>1968T4</t>
  </si>
  <si>
    <t>1969T1</t>
  </si>
  <si>
    <t>1969T2</t>
  </si>
  <si>
    <t>1969T3</t>
  </si>
  <si>
    <t>1969T4</t>
  </si>
  <si>
    <t>1970T1</t>
  </si>
  <si>
    <t>1970T2</t>
  </si>
  <si>
    <t>1970T3</t>
  </si>
  <si>
    <t>1970T4</t>
  </si>
  <si>
    <t>1971T1</t>
  </si>
  <si>
    <t>1971T2</t>
  </si>
  <si>
    <t>1971T3</t>
  </si>
  <si>
    <t>1971T4</t>
  </si>
  <si>
    <t>1972T1</t>
  </si>
  <si>
    <t>1972T2</t>
  </si>
  <si>
    <t>1972T3</t>
  </si>
  <si>
    <t>1972T4</t>
  </si>
  <si>
    <t>1973T1</t>
  </si>
  <si>
    <t>1973T2</t>
  </si>
  <si>
    <t>1973T3</t>
  </si>
  <si>
    <t>1973T4</t>
  </si>
  <si>
    <t>1974T1</t>
  </si>
  <si>
    <t>1974T2</t>
  </si>
  <si>
    <t>1974T3</t>
  </si>
  <si>
    <t>1974T4</t>
  </si>
  <si>
    <t>1975T1</t>
  </si>
  <si>
    <t>1975T2</t>
  </si>
  <si>
    <t>1975T3</t>
  </si>
  <si>
    <t>1975T4</t>
  </si>
  <si>
    <t>1976T1</t>
  </si>
  <si>
    <t>1976T2</t>
  </si>
  <si>
    <t>1976T3</t>
  </si>
  <si>
    <t>1976T4</t>
  </si>
  <si>
    <t>1977T1</t>
  </si>
  <si>
    <t>1977T2</t>
  </si>
  <si>
    <t>1977T3</t>
  </si>
  <si>
    <t>1977T4</t>
  </si>
  <si>
    <t>1978T1</t>
  </si>
  <si>
    <t>1978T2</t>
  </si>
  <si>
    <t>1978T3</t>
  </si>
  <si>
    <t>1978T4</t>
  </si>
  <si>
    <t>1979T1</t>
  </si>
  <si>
    <t>1979T2</t>
  </si>
  <si>
    <t>1979T3</t>
  </si>
  <si>
    <t>1979T4</t>
  </si>
  <si>
    <t>1980T1</t>
  </si>
  <si>
    <t>1980T2</t>
  </si>
  <si>
    <t>1980T3</t>
  </si>
  <si>
    <t>1980T4</t>
  </si>
  <si>
    <t>1981T1</t>
  </si>
  <si>
    <t>1981T2</t>
  </si>
  <si>
    <t>1981T3</t>
  </si>
  <si>
    <t>1981T4</t>
  </si>
  <si>
    <t>1982T1</t>
  </si>
  <si>
    <t>1982T2</t>
  </si>
  <si>
    <t>1982T3</t>
  </si>
  <si>
    <t>1982T4</t>
  </si>
  <si>
    <t>1983T1</t>
  </si>
  <si>
    <t>1983T2</t>
  </si>
  <si>
    <t>1983T3</t>
  </si>
  <si>
    <t>1983T4</t>
  </si>
  <si>
    <t>1984T1</t>
  </si>
  <si>
    <t>1984T2</t>
  </si>
  <si>
    <t>1984T3</t>
  </si>
  <si>
    <t>1984T4</t>
  </si>
  <si>
    <t>1985T1</t>
  </si>
  <si>
    <t>1985T2</t>
  </si>
  <si>
    <t>1985T3</t>
  </si>
  <si>
    <t>1985T4</t>
  </si>
  <si>
    <t>1986T1</t>
  </si>
  <si>
    <t>1986T2</t>
  </si>
  <si>
    <t>1986T3</t>
  </si>
  <si>
    <t>1986T4</t>
  </si>
  <si>
    <t>1987T1</t>
  </si>
  <si>
    <t>1987T2</t>
  </si>
  <si>
    <t>1987T3</t>
  </si>
  <si>
    <t>1987T4</t>
  </si>
  <si>
    <t>1988T1</t>
  </si>
  <si>
    <t>1988T2</t>
  </si>
  <si>
    <t>1988T3</t>
  </si>
  <si>
    <t>1988T4</t>
  </si>
  <si>
    <t>1989T1</t>
  </si>
  <si>
    <t>1989T2</t>
  </si>
  <si>
    <t>1989T3</t>
  </si>
  <si>
    <t>1989T4</t>
  </si>
  <si>
    <t>1990T1</t>
  </si>
  <si>
    <t>1990T2</t>
  </si>
  <si>
    <t>1990T3</t>
  </si>
  <si>
    <t>1990T4</t>
  </si>
  <si>
    <t>1991T1</t>
  </si>
  <si>
    <t>1991T2</t>
  </si>
  <si>
    <t>1991T3</t>
  </si>
  <si>
    <t>1991T4</t>
  </si>
  <si>
    <t>1992T1</t>
  </si>
  <si>
    <t>1992T2</t>
  </si>
  <si>
    <t>1992T3</t>
  </si>
  <si>
    <t>1992T4</t>
  </si>
  <si>
    <t>1993T1</t>
  </si>
  <si>
    <t>1993T2</t>
  </si>
  <si>
    <t>1993T3</t>
  </si>
  <si>
    <t>1993T4</t>
  </si>
  <si>
    <t>1994T1</t>
  </si>
  <si>
    <t>1994T2</t>
  </si>
  <si>
    <t>1994T3</t>
  </si>
  <si>
    <t>1994T4</t>
  </si>
  <si>
    <t>1995T1</t>
  </si>
  <si>
    <t>1995T2</t>
  </si>
  <si>
    <t>1995T3</t>
  </si>
  <si>
    <t>1995T4</t>
  </si>
  <si>
    <t>1996T1</t>
  </si>
  <si>
    <t>1996T2</t>
  </si>
  <si>
    <t>1996T3</t>
  </si>
  <si>
    <t>1996T4</t>
  </si>
  <si>
    <t>1997T1</t>
  </si>
  <si>
    <t>1997T2</t>
  </si>
  <si>
    <t>1997T3</t>
  </si>
  <si>
    <t>1997T4</t>
  </si>
  <si>
    <t>1998T1</t>
  </si>
  <si>
    <t>1998T2</t>
  </si>
  <si>
    <t>1998T3</t>
  </si>
  <si>
    <t>1998T4</t>
  </si>
  <si>
    <t>1999T1</t>
  </si>
  <si>
    <t>1999T2</t>
  </si>
  <si>
    <t>1999T3</t>
  </si>
  <si>
    <t>1999T4</t>
  </si>
  <si>
    <t>2000T1</t>
  </si>
  <si>
    <t>2000T2</t>
  </si>
  <si>
    <t>2000T3</t>
  </si>
  <si>
    <t>2000T4</t>
  </si>
  <si>
    <t>2001T1</t>
  </si>
  <si>
    <t>2001T2</t>
  </si>
  <si>
    <t>2001T3</t>
  </si>
  <si>
    <t>2001T4</t>
  </si>
  <si>
    <t>2002T1</t>
  </si>
  <si>
    <t>2002T2</t>
  </si>
  <si>
    <t>2002T3</t>
  </si>
  <si>
    <t>2002T4</t>
  </si>
  <si>
    <t>2003T1</t>
  </si>
  <si>
    <t>2003T2</t>
  </si>
  <si>
    <t>2003T3</t>
  </si>
  <si>
    <t>2003T4</t>
  </si>
  <si>
    <t>2004T1</t>
  </si>
  <si>
    <t>2004T2</t>
  </si>
  <si>
    <t>2004T3</t>
  </si>
  <si>
    <t>2004T4</t>
  </si>
  <si>
    <t>2005T1</t>
  </si>
  <si>
    <t>2005T2</t>
  </si>
  <si>
    <t>2005T3</t>
  </si>
  <si>
    <t>2005T4</t>
  </si>
  <si>
    <t>2006T1</t>
  </si>
  <si>
    <t>2006T2</t>
  </si>
  <si>
    <t>2006T3</t>
  </si>
  <si>
    <t>2006T4</t>
  </si>
  <si>
    <t>2007T1</t>
  </si>
  <si>
    <t>2007T2</t>
  </si>
  <si>
    <t>2007T3</t>
  </si>
  <si>
    <t>2007T4</t>
  </si>
  <si>
    <t>2008T1</t>
  </si>
  <si>
    <t>2008T2</t>
  </si>
  <si>
    <t>2008T3</t>
  </si>
  <si>
    <t>2008T4</t>
  </si>
  <si>
    <t>2009T1</t>
  </si>
  <si>
    <t>2009T2</t>
  </si>
  <si>
    <t>2009T3</t>
  </si>
  <si>
    <t>2009T4</t>
  </si>
  <si>
    <t>2010T1</t>
  </si>
  <si>
    <t>2010T2</t>
  </si>
  <si>
    <t>2010T3</t>
  </si>
  <si>
    <t>2010T4</t>
  </si>
  <si>
    <t>2011T1</t>
  </si>
  <si>
    <t>2011T2</t>
  </si>
  <si>
    <t>2011T3</t>
  </si>
  <si>
    <t>2011T4</t>
  </si>
  <si>
    <t>2012T1</t>
  </si>
  <si>
    <t>2012T2</t>
  </si>
  <si>
    <t>2012T3</t>
  </si>
  <si>
    <t>2012T4</t>
  </si>
  <si>
    <t>2013T1</t>
  </si>
  <si>
    <t>2013T2</t>
  </si>
  <si>
    <t>2013T3</t>
  </si>
  <si>
    <t>2013T4</t>
  </si>
  <si>
    <t>2014T1</t>
  </si>
  <si>
    <t>2014T2</t>
  </si>
  <si>
    <t>2014T3</t>
  </si>
  <si>
    <t>2014T4</t>
  </si>
  <si>
    <t>2015T1</t>
  </si>
  <si>
    <t>2015T2</t>
  </si>
  <si>
    <t>2015T3</t>
  </si>
  <si>
    <t>2015T4</t>
  </si>
  <si>
    <t>2016T1</t>
  </si>
  <si>
    <t>2016T2</t>
  </si>
  <si>
    <t>2016T3</t>
  </si>
  <si>
    <t>2016T4</t>
  </si>
  <si>
    <t>2017T1</t>
  </si>
  <si>
    <t>2017T2</t>
  </si>
  <si>
    <t>2017T3</t>
  </si>
  <si>
    <t>2017T4</t>
  </si>
  <si>
    <t>2018T1</t>
  </si>
  <si>
    <t>2018T2</t>
  </si>
  <si>
    <t>2018T3</t>
  </si>
  <si>
    <t>2018T4</t>
  </si>
  <si>
    <t>2019T1</t>
  </si>
  <si>
    <t>2019T2</t>
  </si>
  <si>
    <t>2019T3</t>
  </si>
  <si>
    <t>2019T4</t>
  </si>
  <si>
    <t>2020T1</t>
  </si>
  <si>
    <t>2020T2</t>
  </si>
  <si>
    <t>2020T3</t>
  </si>
  <si>
    <t>2020T4</t>
  </si>
  <si>
    <t>2021T1</t>
  </si>
  <si>
    <t>2021T2</t>
  </si>
  <si>
    <t>2021T3</t>
  </si>
  <si>
    <t>2021T4</t>
  </si>
  <si>
    <t>2022T1</t>
  </si>
  <si>
    <t>2022T2</t>
  </si>
  <si>
    <t>2022T3</t>
  </si>
  <si>
    <t>2022T4</t>
  </si>
  <si>
    <t>Marchand non agricole</t>
  </si>
  <si>
    <t>Gains de productivité (moyenne mobile)</t>
  </si>
  <si>
    <t>Productivité horaire (moyenne mobile)</t>
  </si>
  <si>
    <t>Productivité horaire</t>
  </si>
  <si>
    <t>Prod horaire</t>
  </si>
  <si>
    <t>Salaire horaire réel</t>
  </si>
  <si>
    <t>D1/D11</t>
  </si>
  <si>
    <t>Part de l'emploi salarié</t>
  </si>
  <si>
    <t>Prix VA / Prix conso</t>
  </si>
  <si>
    <t>(D29+D39)/B1g</t>
  </si>
  <si>
    <t>Variation du taux de marge</t>
  </si>
  <si>
    <t>Contributions à l'évolution du taux de marge</t>
  </si>
  <si>
    <t>Productivité horaire (+)</t>
  </si>
  <si>
    <t>Salaires horaires réels (-)</t>
  </si>
  <si>
    <t>Cotisations sociales (-)</t>
  </si>
  <si>
    <t>Part de l'emploi salarié (-)</t>
  </si>
  <si>
    <t>Ratio prix Va / prix conso (+)</t>
  </si>
  <si>
    <t>Impôts nets sur production (-)</t>
  </si>
  <si>
    <t>1952T2-1963T3</t>
  </si>
  <si>
    <t>1963T3-1974T3</t>
  </si>
  <si>
    <t>1974T3-1982T3</t>
  </si>
  <si>
    <t>1982T3-1989T3</t>
  </si>
  <si>
    <t>1982T3-2008T1</t>
  </si>
  <si>
    <t>2008T1-2019T4</t>
  </si>
  <si>
    <t>2019T4-2023T1</t>
  </si>
  <si>
    <t>Vérif</t>
  </si>
  <si>
    <t>Source : notre de conjoncture de l'Insee (juin 2023)</t>
  </si>
  <si>
    <t>Secteur marchand non agricole</t>
  </si>
  <si>
    <t>IAA</t>
  </si>
  <si>
    <t>Nombre de chômeurs</t>
  </si>
  <si>
    <t>Valeur ajoutée</t>
  </si>
  <si>
    <t>Salaire brut</t>
  </si>
  <si>
    <t>Salaire bruts + cotisations patronales</t>
  </si>
  <si>
    <t>Impôt sur les sociétés</t>
  </si>
  <si>
    <t>Impôts de production</t>
  </si>
  <si>
    <t>Subventions de production</t>
  </si>
  <si>
    <t>Sociétés non financières</t>
  </si>
  <si>
    <t>Transferts en capital reçus</t>
  </si>
  <si>
    <t>Salaire brut + cotis patronale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</si>
</sst>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#,##0.0000"/>
    <numFmt numFmtId="165" formatCode="0.0%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1"/>
      <color rgb="FF000000"/>
      <name val="Calibri"/>
      <family val="2"/>
    </font>
    <font>
      <sz val="10"/>
      <color rgb="FF000000"/>
      <name val="Arial"/>
      <family val="2"/>
    </font>
    <font>
      <sz val="9"/>
      <name val="Arial"/>
      <family val="2"/>
    </font>
    <font>
      <sz val="11"/>
      <color rgb="FF000000"/>
      <name val="Calibri"/>
      <family val="2"/>
      <charset val="1"/>
    </font>
    <font>
      <b/>
      <sz val="11"/>
      <color rgb="FF00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/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6">
    <xf numFmtId="0" fontId="0" fillId="0" borderId="0"/>
    <xf numFmtId="0" fontId="2" fillId="0" borderId="0"/>
    <xf numFmtId="0" fontId="4" fillId="0" borderId="0"/>
    <xf numFmtId="0" fontId="5" fillId="0" borderId="0" applyNumberFormat="0" applyBorder="0" applyProtection="0"/>
    <xf numFmtId="0" fontId="2" fillId="0" borderId="0"/>
    <xf numFmtId="0" fontId="7" fillId="0" borderId="0"/>
  </cellStyleXfs>
  <cellXfs count="34">
    <xf numFmtId="0" fontId="0" fillId="0" borderId="0" xfId="0"/>
    <xf numFmtId="0" fontId="4" fillId="0" borderId="0" xfId="2"/>
    <xf numFmtId="0" fontId="4" fillId="0" borderId="0" xfId="2" applyFill="1"/>
    <xf numFmtId="0" fontId="5" fillId="0" borderId="1" xfId="3" applyFont="1" applyFill="1" applyBorder="1" applyAlignment="1"/>
    <xf numFmtId="0" fontId="4" fillId="0" borderId="1" xfId="2" applyBorder="1" applyAlignment="1">
      <alignment horizontal="left"/>
    </xf>
    <xf numFmtId="10" fontId="4" fillId="0" borderId="0" xfId="2" applyNumberFormat="1"/>
    <xf numFmtId="1" fontId="4" fillId="0" borderId="0" xfId="2" applyNumberFormat="1"/>
    <xf numFmtId="0" fontId="6" fillId="0" borderId="2" xfId="4" applyFont="1" applyBorder="1" applyAlignment="1">
      <alignment horizontal="center" vertical="center"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3" xfId="0" applyFill="1" applyBorder="1" applyAlignment="1">
      <alignment horizontal="left"/>
    </xf>
    <xf numFmtId="0" fontId="7" fillId="0" borderId="0" xfId="5"/>
    <xf numFmtId="0" fontId="7" fillId="0" borderId="0" xfId="5" applyAlignment="1">
      <alignment wrapText="1"/>
    </xf>
    <xf numFmtId="0" fontId="7" fillId="0" borderId="5" xfId="5" applyBorder="1" applyAlignment="1">
      <alignment horizontal="center" vertical="center" wrapText="1"/>
    </xf>
    <xf numFmtId="0" fontId="7" fillId="0" borderId="6" xfId="5" applyFont="1" applyBorder="1" applyAlignment="1">
      <alignment horizontal="left"/>
    </xf>
    <xf numFmtId="10" fontId="7" fillId="0" borderId="0" xfId="5" applyNumberFormat="1"/>
    <xf numFmtId="0" fontId="7" fillId="0" borderId="7" xfId="5" applyFont="1" applyBorder="1" applyAlignment="1">
      <alignment horizontal="left"/>
    </xf>
    <xf numFmtId="0" fontId="3" fillId="0" borderId="0" xfId="1" applyFont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2" applyAlignment="1">
      <alignment horizontal="center" vertical="center" wrapText="1"/>
    </xf>
    <xf numFmtId="0" fontId="8" fillId="0" borderId="0" xfId="2" applyFont="1" applyAlignment="1">
      <alignment horizontal="center" vertical="center" wrapText="1"/>
    </xf>
    <xf numFmtId="0" fontId="4" fillId="0" borderId="0" xfId="2" applyAlignment="1">
      <alignment horizontal="center"/>
    </xf>
    <xf numFmtId="164" fontId="4" fillId="0" borderId="0" xfId="2" applyNumberFormat="1" applyAlignment="1">
      <alignment horizontal="center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Border="1" applyAlignment="1">
      <alignment horizontal="center"/>
    </xf>
    <xf numFmtId="165" fontId="0" fillId="0" borderId="0" xfId="0" applyNumberFormat="1" applyAlignment="1">
      <alignment horizontal="center"/>
    </xf>
    <xf numFmtId="0" fontId="0" fillId="0" borderId="0" xfId="0" applyFill="1" applyBorder="1" applyAlignment="1">
      <alignment horizontal="center"/>
    </xf>
    <xf numFmtId="2" fontId="7" fillId="0" borderId="0" xfId="5" applyNumberFormat="1"/>
    <xf numFmtId="0" fontId="8" fillId="0" borderId="0" xfId="2" applyNumberFormat="1" applyFont="1" applyFill="1" applyAlignment="1">
      <alignment horizontal="center" vertical="center" wrapText="1"/>
    </xf>
    <xf numFmtId="0" fontId="8" fillId="0" borderId="0" xfId="5" applyFont="1" applyAlignment="1">
      <alignment horizontal="center" vertical="center"/>
    </xf>
    <xf numFmtId="0" fontId="8" fillId="0" borderId="0" xfId="5" applyFont="1" applyAlignment="1">
      <alignment horizontal="center" wrapText="1"/>
    </xf>
    <xf numFmtId="0" fontId="7" fillId="0" borderId="0" xfId="5" applyAlignment="1">
      <alignment horizontal="center" vertical="center" wrapText="1"/>
    </xf>
  </cellXfs>
  <cellStyles count="6">
    <cellStyle name="Normal" xfId="0" builtinId="0"/>
    <cellStyle name="Normal 2" xfId="2"/>
    <cellStyle name="Normal 2 2" xfId="1"/>
    <cellStyle name="Normal 2 3" xfId="5"/>
    <cellStyle name="Normal_5-BRCH" xfId="4"/>
    <cellStyle name="Normal_maj_sérieslongues" xf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1.xml"/><Relationship Id="rId13" Type="http://schemas.openxmlformats.org/officeDocument/2006/relationships/chartsheet" Target="chartsheets/sheet5.xml"/><Relationship Id="rId18" Type="http://schemas.openxmlformats.org/officeDocument/2006/relationships/externalLink" Target="externalLinks/externalLink2.xml"/><Relationship Id="rId26" Type="http://schemas.openxmlformats.org/officeDocument/2006/relationships/styles" Target="styles.xml"/><Relationship Id="rId3" Type="http://schemas.openxmlformats.org/officeDocument/2006/relationships/worksheet" Target="worksheets/sheet3.xml"/><Relationship Id="rId21" Type="http://schemas.openxmlformats.org/officeDocument/2006/relationships/externalLink" Target="externalLinks/externalLink5.xml"/><Relationship Id="rId7" Type="http://schemas.openxmlformats.org/officeDocument/2006/relationships/worksheet" Target="worksheets/sheet7.xml"/><Relationship Id="rId12" Type="http://schemas.openxmlformats.org/officeDocument/2006/relationships/chartsheet" Target="chartsheets/sheet4.xml"/><Relationship Id="rId17" Type="http://schemas.openxmlformats.org/officeDocument/2006/relationships/externalLink" Target="externalLinks/externalLink1.xml"/><Relationship Id="rId25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hartsheet" Target="chartsheets/sheet8.xml"/><Relationship Id="rId20" Type="http://schemas.openxmlformats.org/officeDocument/2006/relationships/externalLink" Target="externalLinks/externalLink4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hartsheet" Target="chartsheets/sheet3.xml"/><Relationship Id="rId24" Type="http://schemas.openxmlformats.org/officeDocument/2006/relationships/externalLink" Target="externalLinks/externalLink8.xml"/><Relationship Id="rId5" Type="http://schemas.openxmlformats.org/officeDocument/2006/relationships/worksheet" Target="worksheets/sheet5.xml"/><Relationship Id="rId15" Type="http://schemas.openxmlformats.org/officeDocument/2006/relationships/chartsheet" Target="chartsheets/sheet7.xml"/><Relationship Id="rId23" Type="http://schemas.openxmlformats.org/officeDocument/2006/relationships/externalLink" Target="externalLinks/externalLink7.xml"/><Relationship Id="rId28" Type="http://schemas.openxmlformats.org/officeDocument/2006/relationships/calcChain" Target="calcChain.xml"/><Relationship Id="rId10" Type="http://schemas.openxmlformats.org/officeDocument/2006/relationships/worksheet" Target="worksheets/sheet8.xml"/><Relationship Id="rId19" Type="http://schemas.openxmlformats.org/officeDocument/2006/relationships/externalLink" Target="externalLinks/externalLink3.xml"/><Relationship Id="rId4" Type="http://schemas.openxmlformats.org/officeDocument/2006/relationships/worksheet" Target="worksheets/sheet4.xml"/><Relationship Id="rId9" Type="http://schemas.openxmlformats.org/officeDocument/2006/relationships/chartsheet" Target="chartsheets/sheet2.xml"/><Relationship Id="rId14" Type="http://schemas.openxmlformats.org/officeDocument/2006/relationships/chartsheet" Target="chartsheets/sheet6.xml"/><Relationship Id="rId22" Type="http://schemas.openxmlformats.org/officeDocument/2006/relationships/externalLink" Target="externalLinks/externalLink6.xml"/><Relationship Id="rId27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/>
              <a:t>Evolution du salaire mensuel de base (glissement annuel) corrigé de l'IPCH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8.6391511367910956E-2"/>
          <c:y val="9.8684605672084785E-2"/>
          <c:w val="0.89718705340080485"/>
          <c:h val="0.74078960060982113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63500">
              <a:noFill/>
            </a:ln>
            <a:effectLst/>
          </c:spPr>
          <c:invertIfNegative val="0"/>
          <c:cat>
            <c:strRef>
              <c:f>'Données-graph1'!$A$4:$A$52</c:f>
              <c:strCache>
                <c:ptCount val="49"/>
                <c:pt idx="0">
                  <c:v>2011 T1</c:v>
                </c:pt>
                <c:pt idx="1">
                  <c:v>2011 T2</c:v>
                </c:pt>
                <c:pt idx="2">
                  <c:v>2011 T3</c:v>
                </c:pt>
                <c:pt idx="3">
                  <c:v>2011 T4</c:v>
                </c:pt>
                <c:pt idx="4">
                  <c:v>2012 T1</c:v>
                </c:pt>
                <c:pt idx="5">
                  <c:v>2012 T2</c:v>
                </c:pt>
                <c:pt idx="6">
                  <c:v>2012 T3</c:v>
                </c:pt>
                <c:pt idx="7">
                  <c:v>2012 T4</c:v>
                </c:pt>
                <c:pt idx="8">
                  <c:v>2013 T1</c:v>
                </c:pt>
                <c:pt idx="9">
                  <c:v>2013 T2</c:v>
                </c:pt>
                <c:pt idx="10">
                  <c:v>2013 T3</c:v>
                </c:pt>
                <c:pt idx="11">
                  <c:v>2013 T4</c:v>
                </c:pt>
                <c:pt idx="12">
                  <c:v>2014 T1</c:v>
                </c:pt>
                <c:pt idx="13">
                  <c:v>2014 T2</c:v>
                </c:pt>
                <c:pt idx="14">
                  <c:v>2014 T3</c:v>
                </c:pt>
                <c:pt idx="15">
                  <c:v>2014 T4</c:v>
                </c:pt>
                <c:pt idx="16">
                  <c:v>2015 T1</c:v>
                </c:pt>
                <c:pt idx="17">
                  <c:v>2015 T2</c:v>
                </c:pt>
                <c:pt idx="18">
                  <c:v>2015 T3</c:v>
                </c:pt>
                <c:pt idx="19">
                  <c:v>2015 T4</c:v>
                </c:pt>
                <c:pt idx="20">
                  <c:v>2016 T1</c:v>
                </c:pt>
                <c:pt idx="21">
                  <c:v>2016 T2</c:v>
                </c:pt>
                <c:pt idx="22">
                  <c:v>2016 T3</c:v>
                </c:pt>
                <c:pt idx="23">
                  <c:v>2016 T4</c:v>
                </c:pt>
                <c:pt idx="24">
                  <c:v>2017 T1</c:v>
                </c:pt>
                <c:pt idx="25">
                  <c:v>2017 T2</c:v>
                </c:pt>
                <c:pt idx="26">
                  <c:v>2017 T3</c:v>
                </c:pt>
                <c:pt idx="27">
                  <c:v>2017 T4</c:v>
                </c:pt>
                <c:pt idx="28">
                  <c:v>2018 T1</c:v>
                </c:pt>
                <c:pt idx="29">
                  <c:v>2018 T2</c:v>
                </c:pt>
                <c:pt idx="30">
                  <c:v>2018 T3</c:v>
                </c:pt>
                <c:pt idx="31">
                  <c:v>2018 T4</c:v>
                </c:pt>
                <c:pt idx="32">
                  <c:v>2019 T1</c:v>
                </c:pt>
                <c:pt idx="33">
                  <c:v>2019 T2</c:v>
                </c:pt>
                <c:pt idx="34">
                  <c:v>2019 T3</c:v>
                </c:pt>
                <c:pt idx="35">
                  <c:v>2019 T4</c:v>
                </c:pt>
                <c:pt idx="36">
                  <c:v>2020 T1</c:v>
                </c:pt>
                <c:pt idx="37">
                  <c:v>2020 T2</c:v>
                </c:pt>
                <c:pt idx="38">
                  <c:v>2020 T3</c:v>
                </c:pt>
                <c:pt idx="39">
                  <c:v>2020 T4</c:v>
                </c:pt>
                <c:pt idx="40">
                  <c:v>2021 T1</c:v>
                </c:pt>
                <c:pt idx="41">
                  <c:v>2021 T2</c:v>
                </c:pt>
                <c:pt idx="42">
                  <c:v>2021 T3</c:v>
                </c:pt>
                <c:pt idx="43">
                  <c:v>2021 T4</c:v>
                </c:pt>
                <c:pt idx="44">
                  <c:v>2022 T1</c:v>
                </c:pt>
                <c:pt idx="45">
                  <c:v>2022 T2</c:v>
                </c:pt>
                <c:pt idx="46">
                  <c:v>2022 T3</c:v>
                </c:pt>
                <c:pt idx="47">
                  <c:v>2022 T4</c:v>
                </c:pt>
                <c:pt idx="48">
                  <c:v>2023 T1</c:v>
                </c:pt>
              </c:strCache>
            </c:strRef>
          </c:cat>
          <c:val>
            <c:numRef>
              <c:f>'Données-graph1'!$D$4:$D$52</c:f>
              <c:numCache>
                <c:formatCode>General</c:formatCode>
                <c:ptCount val="49"/>
                <c:pt idx="0">
                  <c:v>-0.18433670751199127</c:v>
                </c:pt>
                <c:pt idx="1">
                  <c:v>-5.9707192870785519E-2</c:v>
                </c:pt>
                <c:pt idx="2">
                  <c:v>-0.22166755177908293</c:v>
                </c:pt>
                <c:pt idx="3">
                  <c:v>-0.36652613827993452</c:v>
                </c:pt>
                <c:pt idx="4">
                  <c:v>-0.39645464025024513</c:v>
                </c:pt>
                <c:pt idx="5">
                  <c:v>-0.15127087872185596</c:v>
                </c:pt>
                <c:pt idx="6">
                  <c:v>4.2994918593806553E-2</c:v>
                </c:pt>
                <c:pt idx="7">
                  <c:v>0.57038291756491377</c:v>
                </c:pt>
                <c:pt idx="8">
                  <c:v>0.81249110681981085</c:v>
                </c:pt>
                <c:pt idx="9">
                  <c:v>0.77524350649351548</c:v>
                </c:pt>
                <c:pt idx="10">
                  <c:v>0.57472337833723719</c:v>
                </c:pt>
                <c:pt idx="11">
                  <c:v>0.76076845298280604</c:v>
                </c:pt>
                <c:pt idx="12">
                  <c:v>0.74592801126079777</c:v>
                </c:pt>
                <c:pt idx="13">
                  <c:v>0.80745204378829127</c:v>
                </c:pt>
                <c:pt idx="14">
                  <c:v>1.0282154340836001</c:v>
                </c:pt>
                <c:pt idx="15">
                  <c:v>1.3097563421237344</c:v>
                </c:pt>
                <c:pt idx="16">
                  <c:v>1.3399161760303302</c:v>
                </c:pt>
                <c:pt idx="17">
                  <c:v>0.8705271565495154</c:v>
                </c:pt>
                <c:pt idx="18">
                  <c:v>1.0998898788667544</c:v>
                </c:pt>
                <c:pt idx="19">
                  <c:v>0.92951312362250404</c:v>
                </c:pt>
                <c:pt idx="20">
                  <c:v>1.2798642308076247</c:v>
                </c:pt>
                <c:pt idx="21">
                  <c:v>0.89151159319336037</c:v>
                </c:pt>
                <c:pt idx="22">
                  <c:v>0.6899489948994908</c:v>
                </c:pt>
                <c:pt idx="23">
                  <c:v>0.39072834448996452</c:v>
                </c:pt>
                <c:pt idx="24">
                  <c:v>-0.17875911679488099</c:v>
                </c:pt>
                <c:pt idx="25">
                  <c:v>0.52619047619047898</c:v>
                </c:pt>
                <c:pt idx="26">
                  <c:v>0.22537313432836492</c:v>
                </c:pt>
                <c:pt idx="27">
                  <c:v>0.15123885034688955</c:v>
                </c:pt>
                <c:pt idx="28">
                  <c:v>-0.22464767911697514</c:v>
                </c:pt>
                <c:pt idx="29">
                  <c:v>-0.81344752904116824</c:v>
                </c:pt>
                <c:pt idx="30">
                  <c:v>-1.0004922228785365</c:v>
                </c:pt>
                <c:pt idx="31">
                  <c:v>-0.2989819890367964</c:v>
                </c:pt>
                <c:pt idx="32">
                  <c:v>0.31149002131369707</c:v>
                </c:pt>
                <c:pt idx="33">
                  <c:v>0.33369575675937635</c:v>
                </c:pt>
                <c:pt idx="34">
                  <c:v>0.58590088359585635</c:v>
                </c:pt>
                <c:pt idx="35">
                  <c:v>8.6167146974057252E-2</c:v>
                </c:pt>
                <c:pt idx="36">
                  <c:v>-0.75561932089909245</c:v>
                </c:pt>
                <c:pt idx="37">
                  <c:v>1.2816801139060239</c:v>
                </c:pt>
                <c:pt idx="38">
                  <c:v>1.4810030395136717</c:v>
                </c:pt>
                <c:pt idx="39">
                  <c:v>1.6283607487237659</c:v>
                </c:pt>
                <c:pt idx="40">
                  <c:v>-1.3859882285931269</c:v>
                </c:pt>
                <c:pt idx="41">
                  <c:v>-0.48482667171812066</c:v>
                </c:pt>
                <c:pt idx="42">
                  <c:v>-1.216049382716057</c:v>
                </c:pt>
                <c:pt idx="43">
                  <c:v>-1.6947990543735207</c:v>
                </c:pt>
                <c:pt idx="44">
                  <c:v>-2.812359550561796</c:v>
                </c:pt>
                <c:pt idx="45">
                  <c:v>-3.4352793529794616</c:v>
                </c:pt>
                <c:pt idx="46">
                  <c:v>-2.531508875739644</c:v>
                </c:pt>
                <c:pt idx="47">
                  <c:v>-2.8312968721419343</c:v>
                </c:pt>
                <c:pt idx="48">
                  <c:v>-1.9809192944949245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FF4-48F9-8DB4-7DD01CB7E41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34259712"/>
        <c:axId val="534260040"/>
      </c:barChart>
      <c:catAx>
        <c:axId val="53425971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accen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4260040"/>
        <c:crosses val="autoZero"/>
        <c:auto val="1"/>
        <c:lblAlgn val="ctr"/>
        <c:lblOffset val="100"/>
        <c:noMultiLvlLbl val="0"/>
      </c:catAx>
      <c:valAx>
        <c:axId val="534260040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title>
          <c:tx>
            <c:rich>
              <a:bodyPr rot="0" spcFirstLastPara="1" vertOverflow="ellipsis" wrap="square" anchor="t" anchorCtr="0"/>
              <a:lstStyle/>
              <a:p>
                <a:pPr>
                  <a:defRPr sz="2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fr-FR" sz="2000"/>
                  <a:t>%</a:t>
                </a:r>
              </a:p>
            </c:rich>
          </c:tx>
          <c:layout>
            <c:manualLayout>
              <c:xMode val="edge"/>
              <c:yMode val="edge"/>
              <c:x val="4.5051194539249148E-2"/>
              <c:y val="3.8334738183836681E-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t" anchorCtr="0"/>
            <a:lstStyle/>
            <a:p>
              <a:pPr>
                <a:defRPr sz="2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fr-FR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8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3425971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2000" b="1"/>
              <a:t>Evolution des salaires prévue en 2023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4.2312314538223775E-2"/>
          <c:y val="9.0802704198668455E-2"/>
          <c:w val="0.94539125300861859"/>
          <c:h val="0.8362558662966077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'Données-graph2'!$A$2</c:f>
              <c:strCache>
                <c:ptCount val="1"/>
                <c:pt idx="0">
                  <c:v>SMPT réel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'Données-graph2'!$B$1:$E$1</c:f>
              <c:strCache>
                <c:ptCount val="4"/>
                <c:pt idx="0">
                  <c:v>T1 2023</c:v>
                </c:pt>
                <c:pt idx="1">
                  <c:v>T2 2023</c:v>
                </c:pt>
                <c:pt idx="2">
                  <c:v>T3 2023</c:v>
                </c:pt>
                <c:pt idx="3">
                  <c:v>T4 2023</c:v>
                </c:pt>
              </c:strCache>
            </c:strRef>
          </c:cat>
          <c:val>
            <c:numRef>
              <c:f>'Données-graph2'!$B$2:$E$2</c:f>
              <c:numCache>
                <c:formatCode>General</c:formatCode>
                <c:ptCount val="4"/>
                <c:pt idx="0">
                  <c:v>-2.2000000000000002</c:v>
                </c:pt>
                <c:pt idx="1">
                  <c:v>-1.8</c:v>
                </c:pt>
                <c:pt idx="2">
                  <c:v>-1.1000000000000001</c:v>
                </c:pt>
                <c:pt idx="3">
                  <c:v>-0.2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4AD5-48A6-8B88-9AD8066438E0}"/>
            </c:ext>
          </c:extLst>
        </c:ser>
        <c:ser>
          <c:idx val="1"/>
          <c:order val="1"/>
          <c:tx>
            <c:strRef>
              <c:f>'Données-graph2'!$A$3</c:f>
              <c:strCache>
                <c:ptCount val="1"/>
                <c:pt idx="0">
                  <c:v>SMB réel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'Données-graph2'!$B$1:$E$1</c:f>
              <c:strCache>
                <c:ptCount val="4"/>
                <c:pt idx="0">
                  <c:v>T1 2023</c:v>
                </c:pt>
                <c:pt idx="1">
                  <c:v>T2 2023</c:v>
                </c:pt>
                <c:pt idx="2">
                  <c:v>T3 2023</c:v>
                </c:pt>
                <c:pt idx="3">
                  <c:v>T4 2023</c:v>
                </c:pt>
              </c:strCache>
            </c:strRef>
          </c:cat>
          <c:val>
            <c:numRef>
              <c:f>'Données-graph2'!$B$3:$E$3</c:f>
              <c:numCache>
                <c:formatCode>General</c:formatCode>
                <c:ptCount val="4"/>
                <c:pt idx="0">
                  <c:v>-2.9</c:v>
                </c:pt>
                <c:pt idx="1">
                  <c:v>-2.2000000000000002</c:v>
                </c:pt>
                <c:pt idx="2">
                  <c:v>-1.6</c:v>
                </c:pt>
                <c:pt idx="3">
                  <c:v>-0.5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4AD5-48A6-8B88-9AD8066438E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1701095039"/>
        <c:axId val="1317008111"/>
      </c:barChart>
      <c:catAx>
        <c:axId val="170109503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317008111"/>
        <c:crosses val="autoZero"/>
        <c:auto val="1"/>
        <c:lblAlgn val="ctr"/>
        <c:lblOffset val="100"/>
        <c:noMultiLvlLbl val="0"/>
      </c:catAx>
      <c:valAx>
        <c:axId val="1317008111"/>
        <c:scaling>
          <c:orientation val="minMax"/>
          <c:min val="-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01095039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49746137301125648"/>
          <c:y val="0.78692784000229243"/>
          <c:w val="0.42315595738484685"/>
          <c:h val="6.457541574394859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24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fr-FR" sz="24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Nombre de chômeurs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6.8298605374745311E-3"/>
          <c:y val="9.047317308105246E-2"/>
          <c:w val="0.96616960339914104"/>
          <c:h val="0.89907854581988955"/>
        </c:manualLayout>
      </c:layout>
      <c:lineChart>
        <c:grouping val="standard"/>
        <c:varyColors val="0"/>
        <c:ser>
          <c:idx val="0"/>
          <c:order val="0"/>
          <c:tx>
            <c:strRef>
              <c:f>'Données-graph3'!$B$1</c:f>
              <c:strCache>
                <c:ptCount val="1"/>
                <c:pt idx="0">
                  <c:v>Pôle emploi - Catégorie A</c:v>
                </c:pt>
              </c:strCache>
            </c:strRef>
          </c:tx>
          <c:spPr>
            <a:ln w="50804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strRef>
              <c:f>'Données-graph3'!$A$2:$A$110</c:f>
              <c:strCache>
                <c:ptCount val="109"/>
                <c:pt idx="0">
                  <c:v>T1.1996</c:v>
                </c:pt>
                <c:pt idx="1">
                  <c:v>T2.1996</c:v>
                </c:pt>
                <c:pt idx="2">
                  <c:v>T3.1996</c:v>
                </c:pt>
                <c:pt idx="3">
                  <c:v>T4.1996</c:v>
                </c:pt>
                <c:pt idx="4">
                  <c:v>T1.1997</c:v>
                </c:pt>
                <c:pt idx="5">
                  <c:v>T2.1997</c:v>
                </c:pt>
                <c:pt idx="6">
                  <c:v>T3.1997</c:v>
                </c:pt>
                <c:pt idx="7">
                  <c:v>T4.1997</c:v>
                </c:pt>
                <c:pt idx="8">
                  <c:v>T1.1998</c:v>
                </c:pt>
                <c:pt idx="9">
                  <c:v>T2.1998</c:v>
                </c:pt>
                <c:pt idx="10">
                  <c:v>T3.1998</c:v>
                </c:pt>
                <c:pt idx="11">
                  <c:v>T4.1998</c:v>
                </c:pt>
                <c:pt idx="12">
                  <c:v>T1.1999</c:v>
                </c:pt>
                <c:pt idx="13">
                  <c:v>T2.1999</c:v>
                </c:pt>
                <c:pt idx="14">
                  <c:v>T3.1999</c:v>
                </c:pt>
                <c:pt idx="15">
                  <c:v>T4.1999</c:v>
                </c:pt>
                <c:pt idx="16">
                  <c:v>T1.2000</c:v>
                </c:pt>
                <c:pt idx="17">
                  <c:v>T2.2000</c:v>
                </c:pt>
                <c:pt idx="18">
                  <c:v>T3.2000</c:v>
                </c:pt>
                <c:pt idx="19">
                  <c:v>T4.2000</c:v>
                </c:pt>
                <c:pt idx="20">
                  <c:v>T1.2001</c:v>
                </c:pt>
                <c:pt idx="21">
                  <c:v>T2.2001</c:v>
                </c:pt>
                <c:pt idx="22">
                  <c:v>T3.2001</c:v>
                </c:pt>
                <c:pt idx="23">
                  <c:v>T4.2001</c:v>
                </c:pt>
                <c:pt idx="24">
                  <c:v>T1.2002</c:v>
                </c:pt>
                <c:pt idx="25">
                  <c:v>T2.2002</c:v>
                </c:pt>
                <c:pt idx="26">
                  <c:v>T3.2002</c:v>
                </c:pt>
                <c:pt idx="27">
                  <c:v>T4.2002</c:v>
                </c:pt>
                <c:pt idx="28">
                  <c:v>T1.2003</c:v>
                </c:pt>
                <c:pt idx="29">
                  <c:v>T2.2003</c:v>
                </c:pt>
                <c:pt idx="30">
                  <c:v>T3.2003</c:v>
                </c:pt>
                <c:pt idx="31">
                  <c:v>T4.2003</c:v>
                </c:pt>
                <c:pt idx="32">
                  <c:v>T1.2004</c:v>
                </c:pt>
                <c:pt idx="33">
                  <c:v>T2.2004</c:v>
                </c:pt>
                <c:pt idx="34">
                  <c:v>T3.2004</c:v>
                </c:pt>
                <c:pt idx="35">
                  <c:v>T4.2004</c:v>
                </c:pt>
                <c:pt idx="36">
                  <c:v>T1.2005</c:v>
                </c:pt>
                <c:pt idx="37">
                  <c:v>T2.2005</c:v>
                </c:pt>
                <c:pt idx="38">
                  <c:v>T3.2005</c:v>
                </c:pt>
                <c:pt idx="39">
                  <c:v>T4.2005</c:v>
                </c:pt>
                <c:pt idx="40">
                  <c:v>T1.2006</c:v>
                </c:pt>
                <c:pt idx="41">
                  <c:v>T2.2006</c:v>
                </c:pt>
                <c:pt idx="42">
                  <c:v>T3.2006</c:v>
                </c:pt>
                <c:pt idx="43">
                  <c:v>T4.2006</c:v>
                </c:pt>
                <c:pt idx="44">
                  <c:v>T1.2007</c:v>
                </c:pt>
                <c:pt idx="45">
                  <c:v>T2.2007</c:v>
                </c:pt>
                <c:pt idx="46">
                  <c:v>T3.2007</c:v>
                </c:pt>
                <c:pt idx="47">
                  <c:v>T4.2007</c:v>
                </c:pt>
                <c:pt idx="48">
                  <c:v>T1.2008</c:v>
                </c:pt>
                <c:pt idx="49">
                  <c:v>T2.2008</c:v>
                </c:pt>
                <c:pt idx="50">
                  <c:v>T3.2008</c:v>
                </c:pt>
                <c:pt idx="51">
                  <c:v>T4.2008</c:v>
                </c:pt>
                <c:pt idx="52">
                  <c:v>T1.2009</c:v>
                </c:pt>
                <c:pt idx="53">
                  <c:v>T2.2009</c:v>
                </c:pt>
                <c:pt idx="54">
                  <c:v>T3.2009</c:v>
                </c:pt>
                <c:pt idx="55">
                  <c:v>T4.2009</c:v>
                </c:pt>
                <c:pt idx="56">
                  <c:v>T1.2010</c:v>
                </c:pt>
                <c:pt idx="57">
                  <c:v>T2.2010</c:v>
                </c:pt>
                <c:pt idx="58">
                  <c:v>T3.2010</c:v>
                </c:pt>
                <c:pt idx="59">
                  <c:v>T4.2010</c:v>
                </c:pt>
                <c:pt idx="60">
                  <c:v>T1.2011</c:v>
                </c:pt>
                <c:pt idx="61">
                  <c:v>T2.2011</c:v>
                </c:pt>
                <c:pt idx="62">
                  <c:v>T3.2011</c:v>
                </c:pt>
                <c:pt idx="63">
                  <c:v>T4.2011</c:v>
                </c:pt>
                <c:pt idx="64">
                  <c:v>T1.2012</c:v>
                </c:pt>
                <c:pt idx="65">
                  <c:v>T2.2012</c:v>
                </c:pt>
                <c:pt idx="66">
                  <c:v>T3.2012</c:v>
                </c:pt>
                <c:pt idx="67">
                  <c:v>T4.2012</c:v>
                </c:pt>
                <c:pt idx="68">
                  <c:v>T1.2013</c:v>
                </c:pt>
                <c:pt idx="69">
                  <c:v>T2.2013</c:v>
                </c:pt>
                <c:pt idx="70">
                  <c:v>T3.2013</c:v>
                </c:pt>
                <c:pt idx="71">
                  <c:v>T4.2013</c:v>
                </c:pt>
                <c:pt idx="72">
                  <c:v>T1.2014</c:v>
                </c:pt>
                <c:pt idx="73">
                  <c:v>T2.2014</c:v>
                </c:pt>
                <c:pt idx="74">
                  <c:v>T3.2014</c:v>
                </c:pt>
                <c:pt idx="75">
                  <c:v>T4.2014</c:v>
                </c:pt>
                <c:pt idx="76">
                  <c:v>T1.2015</c:v>
                </c:pt>
                <c:pt idx="77">
                  <c:v>T2.2015</c:v>
                </c:pt>
                <c:pt idx="78">
                  <c:v>T3.2015</c:v>
                </c:pt>
                <c:pt idx="79">
                  <c:v>T4.2015</c:v>
                </c:pt>
                <c:pt idx="80">
                  <c:v>T1.2016</c:v>
                </c:pt>
                <c:pt idx="81">
                  <c:v>T2.2016</c:v>
                </c:pt>
                <c:pt idx="82">
                  <c:v>T3.2016</c:v>
                </c:pt>
                <c:pt idx="83">
                  <c:v>T4.2016</c:v>
                </c:pt>
                <c:pt idx="84">
                  <c:v>T1.2017</c:v>
                </c:pt>
                <c:pt idx="85">
                  <c:v>T2.2017</c:v>
                </c:pt>
                <c:pt idx="86">
                  <c:v>T3.2017</c:v>
                </c:pt>
                <c:pt idx="87">
                  <c:v>T4.2017</c:v>
                </c:pt>
                <c:pt idx="88">
                  <c:v>T1.2018</c:v>
                </c:pt>
                <c:pt idx="89">
                  <c:v>T2.2018</c:v>
                </c:pt>
                <c:pt idx="90">
                  <c:v>T3.2018</c:v>
                </c:pt>
                <c:pt idx="91">
                  <c:v>T4.2018</c:v>
                </c:pt>
                <c:pt idx="92">
                  <c:v>T1.2019</c:v>
                </c:pt>
                <c:pt idx="93">
                  <c:v>T2.2019</c:v>
                </c:pt>
                <c:pt idx="94">
                  <c:v>T3.2019</c:v>
                </c:pt>
                <c:pt idx="95">
                  <c:v>T4.2019</c:v>
                </c:pt>
                <c:pt idx="96">
                  <c:v>T1.2020</c:v>
                </c:pt>
                <c:pt idx="97">
                  <c:v>T2.2020</c:v>
                </c:pt>
                <c:pt idx="98">
                  <c:v>T3.2020</c:v>
                </c:pt>
                <c:pt idx="99">
                  <c:v>T4.2020</c:v>
                </c:pt>
                <c:pt idx="100">
                  <c:v>T1.2021</c:v>
                </c:pt>
                <c:pt idx="101">
                  <c:v>T2.2021</c:v>
                </c:pt>
                <c:pt idx="102">
                  <c:v>T3.2021</c:v>
                </c:pt>
                <c:pt idx="103">
                  <c:v>T4.2021</c:v>
                </c:pt>
                <c:pt idx="104">
                  <c:v>T1.2022</c:v>
                </c:pt>
                <c:pt idx="105">
                  <c:v>T2.2022</c:v>
                </c:pt>
                <c:pt idx="106">
                  <c:v>T3.2022</c:v>
                </c:pt>
                <c:pt idx="107">
                  <c:v>T4.2022</c:v>
                </c:pt>
                <c:pt idx="108">
                  <c:v>T1.2023</c:v>
                </c:pt>
              </c:strCache>
            </c:strRef>
          </c:cat>
          <c:val>
            <c:numRef>
              <c:f>'Données-graph3'!$B$2:$B$110</c:f>
              <c:numCache>
                <c:formatCode>General</c:formatCode>
                <c:ptCount val="109"/>
                <c:pt idx="0">
                  <c:v>3.3231999999999999</c:v>
                </c:pt>
                <c:pt idx="1">
                  <c:v>3.3350999999999997</c:v>
                </c:pt>
                <c:pt idx="2">
                  <c:v>3.3436999999999997</c:v>
                </c:pt>
                <c:pt idx="3">
                  <c:v>3.3725000000000001</c:v>
                </c:pt>
                <c:pt idx="4">
                  <c:v>3.3908</c:v>
                </c:pt>
                <c:pt idx="5">
                  <c:v>3.4018999999999999</c:v>
                </c:pt>
                <c:pt idx="6">
                  <c:v>3.3759999999999999</c:v>
                </c:pt>
                <c:pt idx="7">
                  <c:v>3.3650000000000002</c:v>
                </c:pt>
                <c:pt idx="8">
                  <c:v>3.3395999999999999</c:v>
                </c:pt>
                <c:pt idx="9">
                  <c:v>3.3168000000000002</c:v>
                </c:pt>
                <c:pt idx="10">
                  <c:v>3.3008000000000002</c:v>
                </c:pt>
                <c:pt idx="11">
                  <c:v>3.3038000000000003</c:v>
                </c:pt>
                <c:pt idx="12">
                  <c:v>3.2938000000000001</c:v>
                </c:pt>
                <c:pt idx="13">
                  <c:v>3.2693000000000003</c:v>
                </c:pt>
                <c:pt idx="14">
                  <c:v>3.1604000000000001</c:v>
                </c:pt>
                <c:pt idx="15">
                  <c:v>3.0730999999999997</c:v>
                </c:pt>
                <c:pt idx="16">
                  <c:v>2.9968000000000004</c:v>
                </c:pt>
                <c:pt idx="17">
                  <c:v>2.8929999999999998</c:v>
                </c:pt>
                <c:pt idx="18">
                  <c:v>2.8090999999999999</c:v>
                </c:pt>
                <c:pt idx="19">
                  <c:v>2.6833</c:v>
                </c:pt>
                <c:pt idx="20">
                  <c:v>2.5964</c:v>
                </c:pt>
                <c:pt idx="21">
                  <c:v>2.5676999999999999</c:v>
                </c:pt>
                <c:pt idx="22">
                  <c:v>2.6065999999999998</c:v>
                </c:pt>
                <c:pt idx="23">
                  <c:v>2.6698000000000004</c:v>
                </c:pt>
                <c:pt idx="24">
                  <c:v>2.6970999999999998</c:v>
                </c:pt>
                <c:pt idx="25">
                  <c:v>2.7298</c:v>
                </c:pt>
                <c:pt idx="26">
                  <c:v>2.7570999999999999</c:v>
                </c:pt>
                <c:pt idx="27">
                  <c:v>2.7758000000000003</c:v>
                </c:pt>
                <c:pt idx="28">
                  <c:v>2.8250999999999999</c:v>
                </c:pt>
                <c:pt idx="29">
                  <c:v>2.8506999999999998</c:v>
                </c:pt>
                <c:pt idx="30">
                  <c:v>2.8809999999999998</c:v>
                </c:pt>
                <c:pt idx="31">
                  <c:v>2.9049999999999998</c:v>
                </c:pt>
                <c:pt idx="32">
                  <c:v>2.8624000000000001</c:v>
                </c:pt>
                <c:pt idx="33">
                  <c:v>2.8598000000000003</c:v>
                </c:pt>
                <c:pt idx="34">
                  <c:v>2.8820000000000001</c:v>
                </c:pt>
                <c:pt idx="35">
                  <c:v>2.8898999999999999</c:v>
                </c:pt>
                <c:pt idx="36">
                  <c:v>2.8954</c:v>
                </c:pt>
                <c:pt idx="37">
                  <c:v>2.8941999999999997</c:v>
                </c:pt>
                <c:pt idx="38">
                  <c:v>2.8374000000000001</c:v>
                </c:pt>
                <c:pt idx="39">
                  <c:v>2.7759999999999998</c:v>
                </c:pt>
                <c:pt idx="40">
                  <c:v>2.7098</c:v>
                </c:pt>
                <c:pt idx="41">
                  <c:v>2.6056999999999997</c:v>
                </c:pt>
                <c:pt idx="42">
                  <c:v>2.5234999999999999</c:v>
                </c:pt>
                <c:pt idx="43">
                  <c:v>2.4663000000000004</c:v>
                </c:pt>
                <c:pt idx="44">
                  <c:v>2.3765999999999998</c:v>
                </c:pt>
                <c:pt idx="45">
                  <c:v>2.3038000000000003</c:v>
                </c:pt>
                <c:pt idx="46">
                  <c:v>2.2683</c:v>
                </c:pt>
                <c:pt idx="47">
                  <c:v>2.2068000000000003</c:v>
                </c:pt>
                <c:pt idx="48">
                  <c:v>2.1593</c:v>
                </c:pt>
                <c:pt idx="49">
                  <c:v>2.1641999999999997</c:v>
                </c:pt>
                <c:pt idx="50">
                  <c:v>2.2186999999999997</c:v>
                </c:pt>
                <c:pt idx="51">
                  <c:v>2.3391999999999999</c:v>
                </c:pt>
                <c:pt idx="52">
                  <c:v>2.5356999999999998</c:v>
                </c:pt>
                <c:pt idx="53">
                  <c:v>2.6968000000000001</c:v>
                </c:pt>
                <c:pt idx="54">
                  <c:v>2.7709999999999999</c:v>
                </c:pt>
                <c:pt idx="55">
                  <c:v>2.8454999999999999</c:v>
                </c:pt>
                <c:pt idx="56">
                  <c:v>2.8730000000000002</c:v>
                </c:pt>
                <c:pt idx="57">
                  <c:v>2.8978999999999999</c:v>
                </c:pt>
                <c:pt idx="58">
                  <c:v>2.907</c:v>
                </c:pt>
                <c:pt idx="59">
                  <c:v>2.9076</c:v>
                </c:pt>
                <c:pt idx="60">
                  <c:v>2.9254000000000002</c:v>
                </c:pt>
                <c:pt idx="61">
                  <c:v>2.9380999999999999</c:v>
                </c:pt>
                <c:pt idx="62">
                  <c:v>2.9916</c:v>
                </c:pt>
                <c:pt idx="63">
                  <c:v>3.0536999999999996</c:v>
                </c:pt>
                <c:pt idx="64">
                  <c:v>3.1124999999999998</c:v>
                </c:pt>
                <c:pt idx="65">
                  <c:v>3.1589999999999998</c:v>
                </c:pt>
                <c:pt idx="66">
                  <c:v>3.2565999999999997</c:v>
                </c:pt>
                <c:pt idx="67">
                  <c:v>3.3604000000000003</c:v>
                </c:pt>
                <c:pt idx="68">
                  <c:v>3.4503000000000004</c:v>
                </c:pt>
                <c:pt idx="69">
                  <c:v>3.5196000000000001</c:v>
                </c:pt>
                <c:pt idx="70">
                  <c:v>3.5263</c:v>
                </c:pt>
                <c:pt idx="71">
                  <c:v>3.5493000000000001</c:v>
                </c:pt>
                <c:pt idx="72">
                  <c:v>3.5998000000000001</c:v>
                </c:pt>
                <c:pt idx="73">
                  <c:v>3.6446999999999998</c:v>
                </c:pt>
                <c:pt idx="74">
                  <c:v>3.6804999999999999</c:v>
                </c:pt>
                <c:pt idx="75">
                  <c:v>3.7331999999999996</c:v>
                </c:pt>
                <c:pt idx="76">
                  <c:v>3.7656999999999998</c:v>
                </c:pt>
                <c:pt idx="77">
                  <c:v>3.8171999999999997</c:v>
                </c:pt>
                <c:pt idx="78">
                  <c:v>3.8073999999999999</c:v>
                </c:pt>
                <c:pt idx="79">
                  <c:v>3.8374000000000001</c:v>
                </c:pt>
                <c:pt idx="80">
                  <c:v>3.8235000000000001</c:v>
                </c:pt>
                <c:pt idx="81">
                  <c:v>3.7808999999999999</c:v>
                </c:pt>
                <c:pt idx="82">
                  <c:v>3.7579000000000002</c:v>
                </c:pt>
                <c:pt idx="83">
                  <c:v>3.7275999999999998</c:v>
                </c:pt>
                <c:pt idx="84">
                  <c:v>3.7473000000000001</c:v>
                </c:pt>
                <c:pt idx="85">
                  <c:v>3.7446999999999999</c:v>
                </c:pt>
                <c:pt idx="86">
                  <c:v>3.7464</c:v>
                </c:pt>
                <c:pt idx="87">
                  <c:v>3.7265999999999999</c:v>
                </c:pt>
                <c:pt idx="88">
                  <c:v>3.7071999999999998</c:v>
                </c:pt>
                <c:pt idx="89">
                  <c:v>3.7035</c:v>
                </c:pt>
                <c:pt idx="90">
                  <c:v>3.7010000000000001</c:v>
                </c:pt>
                <c:pt idx="91">
                  <c:v>3.6813000000000002</c:v>
                </c:pt>
                <c:pt idx="92">
                  <c:v>3.6539000000000001</c:v>
                </c:pt>
                <c:pt idx="93">
                  <c:v>3.6258000000000004</c:v>
                </c:pt>
                <c:pt idx="94">
                  <c:v>3.6098000000000003</c:v>
                </c:pt>
                <c:pt idx="95">
                  <c:v>3.5646999999999998</c:v>
                </c:pt>
                <c:pt idx="96">
                  <c:v>3.5756999999999999</c:v>
                </c:pt>
                <c:pt idx="97">
                  <c:v>4.3967999999999998</c:v>
                </c:pt>
                <c:pt idx="98">
                  <c:v>3.9220999999999999</c:v>
                </c:pt>
                <c:pt idx="99">
                  <c:v>3.8365</c:v>
                </c:pt>
                <c:pt idx="100">
                  <c:v>3.7976000000000001</c:v>
                </c:pt>
                <c:pt idx="101">
                  <c:v>3.7309999999999999</c:v>
                </c:pt>
                <c:pt idx="102">
                  <c:v>3.5399000000000003</c:v>
                </c:pt>
                <c:pt idx="103">
                  <c:v>3.3633000000000002</c:v>
                </c:pt>
                <c:pt idx="104">
                  <c:v>3.2034000000000002</c:v>
                </c:pt>
                <c:pt idx="105">
                  <c:v>3.1695000000000002</c:v>
                </c:pt>
                <c:pt idx="106">
                  <c:v>3.1484999999999999</c:v>
                </c:pt>
                <c:pt idx="107">
                  <c:v>3.0526999999999997</c:v>
                </c:pt>
                <c:pt idx="108">
                  <c:v>3.016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D31-41A3-BBA2-8AC2CEF0A93F}"/>
            </c:ext>
          </c:extLst>
        </c:ser>
        <c:ser>
          <c:idx val="1"/>
          <c:order val="1"/>
          <c:tx>
            <c:strRef>
              <c:f>'Données-graph3'!$C$1</c:f>
              <c:strCache>
                <c:ptCount val="1"/>
                <c:pt idx="0">
                  <c:v>Pôle emploi - Toutes catégories</c:v>
                </c:pt>
              </c:strCache>
            </c:strRef>
          </c:tx>
          <c:spPr>
            <a:ln w="50804" cap="rnd">
              <a:solidFill>
                <a:srgbClr val="ED7D31"/>
              </a:solidFill>
              <a:prstDash val="solid"/>
              <a:round/>
            </a:ln>
          </c:spPr>
          <c:marker>
            <c:symbol val="none"/>
          </c:marker>
          <c:cat>
            <c:strRef>
              <c:f>'Données-graph3'!$A$2:$A$110</c:f>
              <c:strCache>
                <c:ptCount val="109"/>
                <c:pt idx="0">
                  <c:v>T1.1996</c:v>
                </c:pt>
                <c:pt idx="1">
                  <c:v>T2.1996</c:v>
                </c:pt>
                <c:pt idx="2">
                  <c:v>T3.1996</c:v>
                </c:pt>
                <c:pt idx="3">
                  <c:v>T4.1996</c:v>
                </c:pt>
                <c:pt idx="4">
                  <c:v>T1.1997</c:v>
                </c:pt>
                <c:pt idx="5">
                  <c:v>T2.1997</c:v>
                </c:pt>
                <c:pt idx="6">
                  <c:v>T3.1997</c:v>
                </c:pt>
                <c:pt idx="7">
                  <c:v>T4.1997</c:v>
                </c:pt>
                <c:pt idx="8">
                  <c:v>T1.1998</c:v>
                </c:pt>
                <c:pt idx="9">
                  <c:v>T2.1998</c:v>
                </c:pt>
                <c:pt idx="10">
                  <c:v>T3.1998</c:v>
                </c:pt>
                <c:pt idx="11">
                  <c:v>T4.1998</c:v>
                </c:pt>
                <c:pt idx="12">
                  <c:v>T1.1999</c:v>
                </c:pt>
                <c:pt idx="13">
                  <c:v>T2.1999</c:v>
                </c:pt>
                <c:pt idx="14">
                  <c:v>T3.1999</c:v>
                </c:pt>
                <c:pt idx="15">
                  <c:v>T4.1999</c:v>
                </c:pt>
                <c:pt idx="16">
                  <c:v>T1.2000</c:v>
                </c:pt>
                <c:pt idx="17">
                  <c:v>T2.2000</c:v>
                </c:pt>
                <c:pt idx="18">
                  <c:v>T3.2000</c:v>
                </c:pt>
                <c:pt idx="19">
                  <c:v>T4.2000</c:v>
                </c:pt>
                <c:pt idx="20">
                  <c:v>T1.2001</c:v>
                </c:pt>
                <c:pt idx="21">
                  <c:v>T2.2001</c:v>
                </c:pt>
                <c:pt idx="22">
                  <c:v>T3.2001</c:v>
                </c:pt>
                <c:pt idx="23">
                  <c:v>T4.2001</c:v>
                </c:pt>
                <c:pt idx="24">
                  <c:v>T1.2002</c:v>
                </c:pt>
                <c:pt idx="25">
                  <c:v>T2.2002</c:v>
                </c:pt>
                <c:pt idx="26">
                  <c:v>T3.2002</c:v>
                </c:pt>
                <c:pt idx="27">
                  <c:v>T4.2002</c:v>
                </c:pt>
                <c:pt idx="28">
                  <c:v>T1.2003</c:v>
                </c:pt>
                <c:pt idx="29">
                  <c:v>T2.2003</c:v>
                </c:pt>
                <c:pt idx="30">
                  <c:v>T3.2003</c:v>
                </c:pt>
                <c:pt idx="31">
                  <c:v>T4.2003</c:v>
                </c:pt>
                <c:pt idx="32">
                  <c:v>T1.2004</c:v>
                </c:pt>
                <c:pt idx="33">
                  <c:v>T2.2004</c:v>
                </c:pt>
                <c:pt idx="34">
                  <c:v>T3.2004</c:v>
                </c:pt>
                <c:pt idx="35">
                  <c:v>T4.2004</c:v>
                </c:pt>
                <c:pt idx="36">
                  <c:v>T1.2005</c:v>
                </c:pt>
                <c:pt idx="37">
                  <c:v>T2.2005</c:v>
                </c:pt>
                <c:pt idx="38">
                  <c:v>T3.2005</c:v>
                </c:pt>
                <c:pt idx="39">
                  <c:v>T4.2005</c:v>
                </c:pt>
                <c:pt idx="40">
                  <c:v>T1.2006</c:v>
                </c:pt>
                <c:pt idx="41">
                  <c:v>T2.2006</c:v>
                </c:pt>
                <c:pt idx="42">
                  <c:v>T3.2006</c:v>
                </c:pt>
                <c:pt idx="43">
                  <c:v>T4.2006</c:v>
                </c:pt>
                <c:pt idx="44">
                  <c:v>T1.2007</c:v>
                </c:pt>
                <c:pt idx="45">
                  <c:v>T2.2007</c:v>
                </c:pt>
                <c:pt idx="46">
                  <c:v>T3.2007</c:v>
                </c:pt>
                <c:pt idx="47">
                  <c:v>T4.2007</c:v>
                </c:pt>
                <c:pt idx="48">
                  <c:v>T1.2008</c:v>
                </c:pt>
                <c:pt idx="49">
                  <c:v>T2.2008</c:v>
                </c:pt>
                <c:pt idx="50">
                  <c:v>T3.2008</c:v>
                </c:pt>
                <c:pt idx="51">
                  <c:v>T4.2008</c:v>
                </c:pt>
                <c:pt idx="52">
                  <c:v>T1.2009</c:v>
                </c:pt>
                <c:pt idx="53">
                  <c:v>T2.2009</c:v>
                </c:pt>
                <c:pt idx="54">
                  <c:v>T3.2009</c:v>
                </c:pt>
                <c:pt idx="55">
                  <c:v>T4.2009</c:v>
                </c:pt>
                <c:pt idx="56">
                  <c:v>T1.2010</c:v>
                </c:pt>
                <c:pt idx="57">
                  <c:v>T2.2010</c:v>
                </c:pt>
                <c:pt idx="58">
                  <c:v>T3.2010</c:v>
                </c:pt>
                <c:pt idx="59">
                  <c:v>T4.2010</c:v>
                </c:pt>
                <c:pt idx="60">
                  <c:v>T1.2011</c:v>
                </c:pt>
                <c:pt idx="61">
                  <c:v>T2.2011</c:v>
                </c:pt>
                <c:pt idx="62">
                  <c:v>T3.2011</c:v>
                </c:pt>
                <c:pt idx="63">
                  <c:v>T4.2011</c:v>
                </c:pt>
                <c:pt idx="64">
                  <c:v>T1.2012</c:v>
                </c:pt>
                <c:pt idx="65">
                  <c:v>T2.2012</c:v>
                </c:pt>
                <c:pt idx="66">
                  <c:v>T3.2012</c:v>
                </c:pt>
                <c:pt idx="67">
                  <c:v>T4.2012</c:v>
                </c:pt>
                <c:pt idx="68">
                  <c:v>T1.2013</c:v>
                </c:pt>
                <c:pt idx="69">
                  <c:v>T2.2013</c:v>
                </c:pt>
                <c:pt idx="70">
                  <c:v>T3.2013</c:v>
                </c:pt>
                <c:pt idx="71">
                  <c:v>T4.2013</c:v>
                </c:pt>
                <c:pt idx="72">
                  <c:v>T1.2014</c:v>
                </c:pt>
                <c:pt idx="73">
                  <c:v>T2.2014</c:v>
                </c:pt>
                <c:pt idx="74">
                  <c:v>T3.2014</c:v>
                </c:pt>
                <c:pt idx="75">
                  <c:v>T4.2014</c:v>
                </c:pt>
                <c:pt idx="76">
                  <c:v>T1.2015</c:v>
                </c:pt>
                <c:pt idx="77">
                  <c:v>T2.2015</c:v>
                </c:pt>
                <c:pt idx="78">
                  <c:v>T3.2015</c:v>
                </c:pt>
                <c:pt idx="79">
                  <c:v>T4.2015</c:v>
                </c:pt>
                <c:pt idx="80">
                  <c:v>T1.2016</c:v>
                </c:pt>
                <c:pt idx="81">
                  <c:v>T2.2016</c:v>
                </c:pt>
                <c:pt idx="82">
                  <c:v>T3.2016</c:v>
                </c:pt>
                <c:pt idx="83">
                  <c:v>T4.2016</c:v>
                </c:pt>
                <c:pt idx="84">
                  <c:v>T1.2017</c:v>
                </c:pt>
                <c:pt idx="85">
                  <c:v>T2.2017</c:v>
                </c:pt>
                <c:pt idx="86">
                  <c:v>T3.2017</c:v>
                </c:pt>
                <c:pt idx="87">
                  <c:v>T4.2017</c:v>
                </c:pt>
                <c:pt idx="88">
                  <c:v>T1.2018</c:v>
                </c:pt>
                <c:pt idx="89">
                  <c:v>T2.2018</c:v>
                </c:pt>
                <c:pt idx="90">
                  <c:v>T3.2018</c:v>
                </c:pt>
                <c:pt idx="91">
                  <c:v>T4.2018</c:v>
                </c:pt>
                <c:pt idx="92">
                  <c:v>T1.2019</c:v>
                </c:pt>
                <c:pt idx="93">
                  <c:v>T2.2019</c:v>
                </c:pt>
                <c:pt idx="94">
                  <c:v>T3.2019</c:v>
                </c:pt>
                <c:pt idx="95">
                  <c:v>T4.2019</c:v>
                </c:pt>
                <c:pt idx="96">
                  <c:v>T1.2020</c:v>
                </c:pt>
                <c:pt idx="97">
                  <c:v>T2.2020</c:v>
                </c:pt>
                <c:pt idx="98">
                  <c:v>T3.2020</c:v>
                </c:pt>
                <c:pt idx="99">
                  <c:v>T4.2020</c:v>
                </c:pt>
                <c:pt idx="100">
                  <c:v>T1.2021</c:v>
                </c:pt>
                <c:pt idx="101">
                  <c:v>T2.2021</c:v>
                </c:pt>
                <c:pt idx="102">
                  <c:v>T3.2021</c:v>
                </c:pt>
                <c:pt idx="103">
                  <c:v>T4.2021</c:v>
                </c:pt>
                <c:pt idx="104">
                  <c:v>T1.2022</c:v>
                </c:pt>
                <c:pt idx="105">
                  <c:v>T2.2022</c:v>
                </c:pt>
                <c:pt idx="106">
                  <c:v>T3.2022</c:v>
                </c:pt>
                <c:pt idx="107">
                  <c:v>T4.2022</c:v>
                </c:pt>
                <c:pt idx="108">
                  <c:v>T1.2023</c:v>
                </c:pt>
              </c:strCache>
            </c:strRef>
          </c:cat>
          <c:val>
            <c:numRef>
              <c:f>'Données-graph3'!$C$2:$C$110</c:f>
              <c:numCache>
                <c:formatCode>General</c:formatCode>
                <c:ptCount val="109"/>
                <c:pt idx="0">
                  <c:v>4.3268999999999993</c:v>
                </c:pt>
                <c:pt idx="1">
                  <c:v>4.3643999999999998</c:v>
                </c:pt>
                <c:pt idx="2">
                  <c:v>4.4106999999999994</c:v>
                </c:pt>
                <c:pt idx="3">
                  <c:v>4.4504999999999999</c:v>
                </c:pt>
                <c:pt idx="4">
                  <c:v>4.4906000000000006</c:v>
                </c:pt>
                <c:pt idx="5">
                  <c:v>4.5278</c:v>
                </c:pt>
                <c:pt idx="6">
                  <c:v>4.5537999999999998</c:v>
                </c:pt>
                <c:pt idx="7">
                  <c:v>4.5617999999999999</c:v>
                </c:pt>
                <c:pt idx="8">
                  <c:v>4.5753000000000004</c:v>
                </c:pt>
                <c:pt idx="9">
                  <c:v>4.5766</c:v>
                </c:pt>
                <c:pt idx="10">
                  <c:v>4.5785</c:v>
                </c:pt>
                <c:pt idx="11">
                  <c:v>4.5983999999999998</c:v>
                </c:pt>
                <c:pt idx="12">
                  <c:v>4.6046000000000005</c:v>
                </c:pt>
                <c:pt idx="13">
                  <c:v>4.6130000000000004</c:v>
                </c:pt>
                <c:pt idx="14">
                  <c:v>4.5371999999999995</c:v>
                </c:pt>
                <c:pt idx="15">
                  <c:v>4.4561999999999999</c:v>
                </c:pt>
                <c:pt idx="16">
                  <c:v>4.3635999999999999</c:v>
                </c:pt>
                <c:pt idx="17">
                  <c:v>4.2223000000000006</c:v>
                </c:pt>
                <c:pt idx="18">
                  <c:v>4.1123000000000003</c:v>
                </c:pt>
                <c:pt idx="19">
                  <c:v>3.9874999999999998</c:v>
                </c:pt>
                <c:pt idx="20">
                  <c:v>3.8841000000000001</c:v>
                </c:pt>
                <c:pt idx="21">
                  <c:v>3.8420000000000001</c:v>
                </c:pt>
                <c:pt idx="22">
                  <c:v>3.8407</c:v>
                </c:pt>
                <c:pt idx="23">
                  <c:v>3.8912</c:v>
                </c:pt>
                <c:pt idx="24">
                  <c:v>3.9483999999999999</c:v>
                </c:pt>
                <c:pt idx="25">
                  <c:v>3.9953000000000003</c:v>
                </c:pt>
                <c:pt idx="26">
                  <c:v>4.0238000000000005</c:v>
                </c:pt>
                <c:pt idx="27">
                  <c:v>4.0427</c:v>
                </c:pt>
                <c:pt idx="28">
                  <c:v>4.1128999999999998</c:v>
                </c:pt>
                <c:pt idx="29">
                  <c:v>4.1446999999999994</c:v>
                </c:pt>
                <c:pt idx="30">
                  <c:v>4.1867000000000001</c:v>
                </c:pt>
                <c:pt idx="31">
                  <c:v>4.2461000000000002</c:v>
                </c:pt>
                <c:pt idx="32">
                  <c:v>4.2181000000000006</c:v>
                </c:pt>
                <c:pt idx="33">
                  <c:v>4.2553000000000001</c:v>
                </c:pt>
                <c:pt idx="34">
                  <c:v>4.2971000000000004</c:v>
                </c:pt>
                <c:pt idx="35">
                  <c:v>4.3372999999999999</c:v>
                </c:pt>
                <c:pt idx="36">
                  <c:v>4.3621000000000008</c:v>
                </c:pt>
                <c:pt idx="37">
                  <c:v>4.3816000000000006</c:v>
                </c:pt>
                <c:pt idx="38">
                  <c:v>4.3339999999999996</c:v>
                </c:pt>
                <c:pt idx="39">
                  <c:v>4.2828999999999997</c:v>
                </c:pt>
                <c:pt idx="40">
                  <c:v>4.2228000000000003</c:v>
                </c:pt>
                <c:pt idx="41">
                  <c:v>4.1298000000000004</c:v>
                </c:pt>
                <c:pt idx="42">
                  <c:v>4.0537000000000001</c:v>
                </c:pt>
                <c:pt idx="43">
                  <c:v>3.9910999999999999</c:v>
                </c:pt>
                <c:pt idx="44">
                  <c:v>3.9110999999999998</c:v>
                </c:pt>
                <c:pt idx="45">
                  <c:v>3.8401000000000001</c:v>
                </c:pt>
                <c:pt idx="46">
                  <c:v>3.7930999999999999</c:v>
                </c:pt>
                <c:pt idx="47">
                  <c:v>3.7269999999999999</c:v>
                </c:pt>
                <c:pt idx="48">
                  <c:v>3.6844000000000001</c:v>
                </c:pt>
                <c:pt idx="49">
                  <c:v>3.6631999999999998</c:v>
                </c:pt>
                <c:pt idx="50">
                  <c:v>3.6960000000000002</c:v>
                </c:pt>
                <c:pt idx="51">
                  <c:v>3.8146</c:v>
                </c:pt>
                <c:pt idx="52">
                  <c:v>4.0271999999999997</c:v>
                </c:pt>
                <c:pt idx="53">
                  <c:v>4.2688000000000006</c:v>
                </c:pt>
                <c:pt idx="54">
                  <c:v>4.4329999999999998</c:v>
                </c:pt>
                <c:pt idx="55">
                  <c:v>4.5801000000000007</c:v>
                </c:pt>
                <c:pt idx="56">
                  <c:v>4.6856</c:v>
                </c:pt>
                <c:pt idx="57">
                  <c:v>4.7939999999999996</c:v>
                </c:pt>
                <c:pt idx="58">
                  <c:v>4.8611000000000004</c:v>
                </c:pt>
                <c:pt idx="59">
                  <c:v>4.8742999999999999</c:v>
                </c:pt>
                <c:pt idx="60">
                  <c:v>4.9142999999999999</c:v>
                </c:pt>
                <c:pt idx="61">
                  <c:v>4.9536000000000007</c:v>
                </c:pt>
                <c:pt idx="62">
                  <c:v>5.0106000000000002</c:v>
                </c:pt>
                <c:pt idx="63">
                  <c:v>5.0873999999999997</c:v>
                </c:pt>
                <c:pt idx="64">
                  <c:v>5.1856</c:v>
                </c:pt>
                <c:pt idx="65">
                  <c:v>5.2643999999999993</c:v>
                </c:pt>
                <c:pt idx="66">
                  <c:v>5.3828000000000005</c:v>
                </c:pt>
                <c:pt idx="67">
                  <c:v>5.5146999999999995</c:v>
                </c:pt>
                <c:pt idx="68">
                  <c:v>5.6313999999999993</c:v>
                </c:pt>
                <c:pt idx="69">
                  <c:v>5.7246999999999995</c:v>
                </c:pt>
                <c:pt idx="70">
                  <c:v>5.7551000000000005</c:v>
                </c:pt>
                <c:pt idx="71">
                  <c:v>5.8531000000000004</c:v>
                </c:pt>
                <c:pt idx="72">
                  <c:v>5.9375</c:v>
                </c:pt>
                <c:pt idx="73">
                  <c:v>6.0181000000000004</c:v>
                </c:pt>
                <c:pt idx="74">
                  <c:v>6.0759999999999996</c:v>
                </c:pt>
                <c:pt idx="75">
                  <c:v>6.1661000000000001</c:v>
                </c:pt>
                <c:pt idx="76">
                  <c:v>6.2587000000000002</c:v>
                </c:pt>
                <c:pt idx="77">
                  <c:v>6.3868999999999998</c:v>
                </c:pt>
                <c:pt idx="78">
                  <c:v>6.4184999999999999</c:v>
                </c:pt>
                <c:pt idx="79">
                  <c:v>6.4740000000000002</c:v>
                </c:pt>
                <c:pt idx="80">
                  <c:v>6.4954999999999998</c:v>
                </c:pt>
                <c:pt idx="81">
                  <c:v>6.4886999999999997</c:v>
                </c:pt>
                <c:pt idx="82">
                  <c:v>6.5366999999999997</c:v>
                </c:pt>
                <c:pt idx="83">
                  <c:v>6.5573999999999995</c:v>
                </c:pt>
                <c:pt idx="84">
                  <c:v>6.5888999999999998</c:v>
                </c:pt>
                <c:pt idx="85">
                  <c:v>6.6161000000000003</c:v>
                </c:pt>
                <c:pt idx="86">
                  <c:v>6.6295000000000002</c:v>
                </c:pt>
                <c:pt idx="87">
                  <c:v>6.6186000000000007</c:v>
                </c:pt>
                <c:pt idx="88">
                  <c:v>6.6041000000000007</c:v>
                </c:pt>
                <c:pt idx="89">
                  <c:v>6.5873999999999997</c:v>
                </c:pt>
                <c:pt idx="90">
                  <c:v>6.5744999999999996</c:v>
                </c:pt>
                <c:pt idx="91">
                  <c:v>6.5731999999999999</c:v>
                </c:pt>
                <c:pt idx="92">
                  <c:v>6.5709</c:v>
                </c:pt>
                <c:pt idx="93">
                  <c:v>6.5449999999999999</c:v>
                </c:pt>
                <c:pt idx="94">
                  <c:v>6.4933000000000005</c:v>
                </c:pt>
                <c:pt idx="95">
                  <c:v>6.4348999999999998</c:v>
                </c:pt>
                <c:pt idx="96">
                  <c:v>6.4248000000000003</c:v>
                </c:pt>
                <c:pt idx="97">
                  <c:v>6.7492999999999999</c:v>
                </c:pt>
                <c:pt idx="98">
                  <c:v>6.7081</c:v>
                </c:pt>
                <c:pt idx="99">
                  <c:v>6.7073999999999998</c:v>
                </c:pt>
                <c:pt idx="100">
                  <c:v>6.7353999999999994</c:v>
                </c:pt>
                <c:pt idx="101">
                  <c:v>6.7158999999999995</c:v>
                </c:pt>
                <c:pt idx="102">
                  <c:v>6.6036999999999999</c:v>
                </c:pt>
                <c:pt idx="103">
                  <c:v>6.4241000000000001</c:v>
                </c:pt>
                <c:pt idx="104">
                  <c:v>6.2843999999999998</c:v>
                </c:pt>
                <c:pt idx="105">
                  <c:v>6.1974</c:v>
                </c:pt>
                <c:pt idx="106">
                  <c:v>6.1772999999999998</c:v>
                </c:pt>
                <c:pt idx="107">
                  <c:v>6.1319999999999997</c:v>
                </c:pt>
                <c:pt idx="108">
                  <c:v>6.1101000000000001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D31-41A3-BBA2-8AC2CEF0A93F}"/>
            </c:ext>
          </c:extLst>
        </c:ser>
        <c:ser>
          <c:idx val="2"/>
          <c:order val="2"/>
          <c:tx>
            <c:strRef>
              <c:f>'Données-graph3'!$D$1</c:f>
              <c:strCache>
                <c:ptCount val="1"/>
                <c:pt idx="0">
                  <c:v>Insee - BIT</c:v>
                </c:pt>
              </c:strCache>
            </c:strRef>
          </c:tx>
          <c:spPr>
            <a:ln w="50804" cap="rnd">
              <a:solidFill>
                <a:srgbClr val="A5A5A5"/>
              </a:solidFill>
              <a:prstDash val="solid"/>
              <a:round/>
            </a:ln>
          </c:spPr>
          <c:marker>
            <c:symbol val="none"/>
          </c:marker>
          <c:cat>
            <c:strRef>
              <c:f>'Données-graph3'!$A$2:$A$110</c:f>
              <c:strCache>
                <c:ptCount val="109"/>
                <c:pt idx="0">
                  <c:v>T1.1996</c:v>
                </c:pt>
                <c:pt idx="1">
                  <c:v>T2.1996</c:v>
                </c:pt>
                <c:pt idx="2">
                  <c:v>T3.1996</c:v>
                </c:pt>
                <c:pt idx="3">
                  <c:v>T4.1996</c:v>
                </c:pt>
                <c:pt idx="4">
                  <c:v>T1.1997</c:v>
                </c:pt>
                <c:pt idx="5">
                  <c:v>T2.1997</c:v>
                </c:pt>
                <c:pt idx="6">
                  <c:v>T3.1997</c:v>
                </c:pt>
                <c:pt idx="7">
                  <c:v>T4.1997</c:v>
                </c:pt>
                <c:pt idx="8">
                  <c:v>T1.1998</c:v>
                </c:pt>
                <c:pt idx="9">
                  <c:v>T2.1998</c:v>
                </c:pt>
                <c:pt idx="10">
                  <c:v>T3.1998</c:v>
                </c:pt>
                <c:pt idx="11">
                  <c:v>T4.1998</c:v>
                </c:pt>
                <c:pt idx="12">
                  <c:v>T1.1999</c:v>
                </c:pt>
                <c:pt idx="13">
                  <c:v>T2.1999</c:v>
                </c:pt>
                <c:pt idx="14">
                  <c:v>T3.1999</c:v>
                </c:pt>
                <c:pt idx="15">
                  <c:v>T4.1999</c:v>
                </c:pt>
                <c:pt idx="16">
                  <c:v>T1.2000</c:v>
                </c:pt>
                <c:pt idx="17">
                  <c:v>T2.2000</c:v>
                </c:pt>
                <c:pt idx="18">
                  <c:v>T3.2000</c:v>
                </c:pt>
                <c:pt idx="19">
                  <c:v>T4.2000</c:v>
                </c:pt>
                <c:pt idx="20">
                  <c:v>T1.2001</c:v>
                </c:pt>
                <c:pt idx="21">
                  <c:v>T2.2001</c:v>
                </c:pt>
                <c:pt idx="22">
                  <c:v>T3.2001</c:v>
                </c:pt>
                <c:pt idx="23">
                  <c:v>T4.2001</c:v>
                </c:pt>
                <c:pt idx="24">
                  <c:v>T1.2002</c:v>
                </c:pt>
                <c:pt idx="25">
                  <c:v>T2.2002</c:v>
                </c:pt>
                <c:pt idx="26">
                  <c:v>T3.2002</c:v>
                </c:pt>
                <c:pt idx="27">
                  <c:v>T4.2002</c:v>
                </c:pt>
                <c:pt idx="28">
                  <c:v>T1.2003</c:v>
                </c:pt>
                <c:pt idx="29">
                  <c:v>T2.2003</c:v>
                </c:pt>
                <c:pt idx="30">
                  <c:v>T3.2003</c:v>
                </c:pt>
                <c:pt idx="31">
                  <c:v>T4.2003</c:v>
                </c:pt>
                <c:pt idx="32">
                  <c:v>T1.2004</c:v>
                </c:pt>
                <c:pt idx="33">
                  <c:v>T2.2004</c:v>
                </c:pt>
                <c:pt idx="34">
                  <c:v>T3.2004</c:v>
                </c:pt>
                <c:pt idx="35">
                  <c:v>T4.2004</c:v>
                </c:pt>
                <c:pt idx="36">
                  <c:v>T1.2005</c:v>
                </c:pt>
                <c:pt idx="37">
                  <c:v>T2.2005</c:v>
                </c:pt>
                <c:pt idx="38">
                  <c:v>T3.2005</c:v>
                </c:pt>
                <c:pt idx="39">
                  <c:v>T4.2005</c:v>
                </c:pt>
                <c:pt idx="40">
                  <c:v>T1.2006</c:v>
                </c:pt>
                <c:pt idx="41">
                  <c:v>T2.2006</c:v>
                </c:pt>
                <c:pt idx="42">
                  <c:v>T3.2006</c:v>
                </c:pt>
                <c:pt idx="43">
                  <c:v>T4.2006</c:v>
                </c:pt>
                <c:pt idx="44">
                  <c:v>T1.2007</c:v>
                </c:pt>
                <c:pt idx="45">
                  <c:v>T2.2007</c:v>
                </c:pt>
                <c:pt idx="46">
                  <c:v>T3.2007</c:v>
                </c:pt>
                <c:pt idx="47">
                  <c:v>T4.2007</c:v>
                </c:pt>
                <c:pt idx="48">
                  <c:v>T1.2008</c:v>
                </c:pt>
                <c:pt idx="49">
                  <c:v>T2.2008</c:v>
                </c:pt>
                <c:pt idx="50">
                  <c:v>T3.2008</c:v>
                </c:pt>
                <c:pt idx="51">
                  <c:v>T4.2008</c:v>
                </c:pt>
                <c:pt idx="52">
                  <c:v>T1.2009</c:v>
                </c:pt>
                <c:pt idx="53">
                  <c:v>T2.2009</c:v>
                </c:pt>
                <c:pt idx="54">
                  <c:v>T3.2009</c:v>
                </c:pt>
                <c:pt idx="55">
                  <c:v>T4.2009</c:v>
                </c:pt>
                <c:pt idx="56">
                  <c:v>T1.2010</c:v>
                </c:pt>
                <c:pt idx="57">
                  <c:v>T2.2010</c:v>
                </c:pt>
                <c:pt idx="58">
                  <c:v>T3.2010</c:v>
                </c:pt>
                <c:pt idx="59">
                  <c:v>T4.2010</c:v>
                </c:pt>
                <c:pt idx="60">
                  <c:v>T1.2011</c:v>
                </c:pt>
                <c:pt idx="61">
                  <c:v>T2.2011</c:v>
                </c:pt>
                <c:pt idx="62">
                  <c:v>T3.2011</c:v>
                </c:pt>
                <c:pt idx="63">
                  <c:v>T4.2011</c:v>
                </c:pt>
                <c:pt idx="64">
                  <c:v>T1.2012</c:v>
                </c:pt>
                <c:pt idx="65">
                  <c:v>T2.2012</c:v>
                </c:pt>
                <c:pt idx="66">
                  <c:v>T3.2012</c:v>
                </c:pt>
                <c:pt idx="67">
                  <c:v>T4.2012</c:v>
                </c:pt>
                <c:pt idx="68">
                  <c:v>T1.2013</c:v>
                </c:pt>
                <c:pt idx="69">
                  <c:v>T2.2013</c:v>
                </c:pt>
                <c:pt idx="70">
                  <c:v>T3.2013</c:v>
                </c:pt>
                <c:pt idx="71">
                  <c:v>T4.2013</c:v>
                </c:pt>
                <c:pt idx="72">
                  <c:v>T1.2014</c:v>
                </c:pt>
                <c:pt idx="73">
                  <c:v>T2.2014</c:v>
                </c:pt>
                <c:pt idx="74">
                  <c:v>T3.2014</c:v>
                </c:pt>
                <c:pt idx="75">
                  <c:v>T4.2014</c:v>
                </c:pt>
                <c:pt idx="76">
                  <c:v>T1.2015</c:v>
                </c:pt>
                <c:pt idx="77">
                  <c:v>T2.2015</c:v>
                </c:pt>
                <c:pt idx="78">
                  <c:v>T3.2015</c:v>
                </c:pt>
                <c:pt idx="79">
                  <c:v>T4.2015</c:v>
                </c:pt>
                <c:pt idx="80">
                  <c:v>T1.2016</c:v>
                </c:pt>
                <c:pt idx="81">
                  <c:v>T2.2016</c:v>
                </c:pt>
                <c:pt idx="82">
                  <c:v>T3.2016</c:v>
                </c:pt>
                <c:pt idx="83">
                  <c:v>T4.2016</c:v>
                </c:pt>
                <c:pt idx="84">
                  <c:v>T1.2017</c:v>
                </c:pt>
                <c:pt idx="85">
                  <c:v>T2.2017</c:v>
                </c:pt>
                <c:pt idx="86">
                  <c:v>T3.2017</c:v>
                </c:pt>
                <c:pt idx="87">
                  <c:v>T4.2017</c:v>
                </c:pt>
                <c:pt idx="88">
                  <c:v>T1.2018</c:v>
                </c:pt>
                <c:pt idx="89">
                  <c:v>T2.2018</c:v>
                </c:pt>
                <c:pt idx="90">
                  <c:v>T3.2018</c:v>
                </c:pt>
                <c:pt idx="91">
                  <c:v>T4.2018</c:v>
                </c:pt>
                <c:pt idx="92">
                  <c:v>T1.2019</c:v>
                </c:pt>
                <c:pt idx="93">
                  <c:v>T2.2019</c:v>
                </c:pt>
                <c:pt idx="94">
                  <c:v>T3.2019</c:v>
                </c:pt>
                <c:pt idx="95">
                  <c:v>T4.2019</c:v>
                </c:pt>
                <c:pt idx="96">
                  <c:v>T1.2020</c:v>
                </c:pt>
                <c:pt idx="97">
                  <c:v>T2.2020</c:v>
                </c:pt>
                <c:pt idx="98">
                  <c:v>T3.2020</c:v>
                </c:pt>
                <c:pt idx="99">
                  <c:v>T4.2020</c:v>
                </c:pt>
                <c:pt idx="100">
                  <c:v>T1.2021</c:v>
                </c:pt>
                <c:pt idx="101">
                  <c:v>T2.2021</c:v>
                </c:pt>
                <c:pt idx="102">
                  <c:v>T3.2021</c:v>
                </c:pt>
                <c:pt idx="103">
                  <c:v>T4.2021</c:v>
                </c:pt>
                <c:pt idx="104">
                  <c:v>T1.2022</c:v>
                </c:pt>
                <c:pt idx="105">
                  <c:v>T2.2022</c:v>
                </c:pt>
                <c:pt idx="106">
                  <c:v>T3.2022</c:v>
                </c:pt>
                <c:pt idx="107">
                  <c:v>T4.2022</c:v>
                </c:pt>
                <c:pt idx="108">
                  <c:v>T1.2023</c:v>
                </c:pt>
              </c:strCache>
            </c:strRef>
          </c:cat>
          <c:val>
            <c:numRef>
              <c:f>'Données-graph3'!$D$2:$D$110</c:f>
              <c:numCache>
                <c:formatCode>#,##0.0000</c:formatCode>
                <c:ptCount val="109"/>
                <c:pt idx="0">
                  <c:v>2.6970000000000001</c:v>
                </c:pt>
                <c:pt idx="1">
                  <c:v>2.7679999999999998</c:v>
                </c:pt>
                <c:pt idx="2">
                  <c:v>2.7879999999999998</c:v>
                </c:pt>
                <c:pt idx="3">
                  <c:v>2.8010000000000002</c:v>
                </c:pt>
                <c:pt idx="4">
                  <c:v>2.8119999999999998</c:v>
                </c:pt>
                <c:pt idx="5">
                  <c:v>2.81</c:v>
                </c:pt>
                <c:pt idx="6">
                  <c:v>2.8050000000000002</c:v>
                </c:pt>
                <c:pt idx="7">
                  <c:v>2.778</c:v>
                </c:pt>
                <c:pt idx="8">
                  <c:v>2.73</c:v>
                </c:pt>
                <c:pt idx="9">
                  <c:v>2.702</c:v>
                </c:pt>
                <c:pt idx="10">
                  <c:v>2.6930000000000001</c:v>
                </c:pt>
                <c:pt idx="11">
                  <c:v>2.706</c:v>
                </c:pt>
                <c:pt idx="12">
                  <c:v>2.7240000000000002</c:v>
                </c:pt>
                <c:pt idx="13">
                  <c:v>2.7120000000000002</c:v>
                </c:pt>
                <c:pt idx="14">
                  <c:v>2.6389999999999998</c:v>
                </c:pt>
                <c:pt idx="15">
                  <c:v>2.54</c:v>
                </c:pt>
                <c:pt idx="16">
                  <c:v>2.4409999999999998</c:v>
                </c:pt>
                <c:pt idx="17">
                  <c:v>2.3460000000000001</c:v>
                </c:pt>
                <c:pt idx="18">
                  <c:v>2.2629999999999999</c:v>
                </c:pt>
                <c:pt idx="19">
                  <c:v>2.1789999999999998</c:v>
                </c:pt>
                <c:pt idx="20">
                  <c:v>2.121</c:v>
                </c:pt>
                <c:pt idx="21">
                  <c:v>2.101</c:v>
                </c:pt>
                <c:pt idx="22">
                  <c:v>2.1070000000000002</c:v>
                </c:pt>
                <c:pt idx="23">
                  <c:v>2.13</c:v>
                </c:pt>
                <c:pt idx="24">
                  <c:v>2.15</c:v>
                </c:pt>
                <c:pt idx="25">
                  <c:v>2.1749999999999998</c:v>
                </c:pt>
                <c:pt idx="26">
                  <c:v>2.1800000000000002</c:v>
                </c:pt>
                <c:pt idx="27">
                  <c:v>2.1920000000000002</c:v>
                </c:pt>
                <c:pt idx="28">
                  <c:v>2.3250000000000002</c:v>
                </c:pt>
                <c:pt idx="29">
                  <c:v>2.363</c:v>
                </c:pt>
                <c:pt idx="30">
                  <c:v>2.3290000000000002</c:v>
                </c:pt>
                <c:pt idx="31">
                  <c:v>2.4350000000000001</c:v>
                </c:pt>
                <c:pt idx="32">
                  <c:v>2.5059999999999998</c:v>
                </c:pt>
                <c:pt idx="33">
                  <c:v>2.4470000000000001</c:v>
                </c:pt>
                <c:pt idx="34">
                  <c:v>2.4830000000000001</c:v>
                </c:pt>
                <c:pt idx="35">
                  <c:v>2.5019999999999998</c:v>
                </c:pt>
                <c:pt idx="36">
                  <c:v>2.4289999999999998</c:v>
                </c:pt>
                <c:pt idx="37">
                  <c:v>2.4849999999999999</c:v>
                </c:pt>
                <c:pt idx="38">
                  <c:v>2.5409999999999999</c:v>
                </c:pt>
                <c:pt idx="39">
                  <c:v>2.5630000000000002</c:v>
                </c:pt>
                <c:pt idx="40">
                  <c:v>2.5979999999999999</c:v>
                </c:pt>
                <c:pt idx="41">
                  <c:v>2.5409999999999999</c:v>
                </c:pt>
                <c:pt idx="42">
                  <c:v>2.544</c:v>
                </c:pt>
                <c:pt idx="43">
                  <c:v>2.3769999999999998</c:v>
                </c:pt>
                <c:pt idx="44">
                  <c:v>2.427</c:v>
                </c:pt>
                <c:pt idx="45">
                  <c:v>2.3260000000000001</c:v>
                </c:pt>
                <c:pt idx="46">
                  <c:v>2.2850000000000001</c:v>
                </c:pt>
                <c:pt idx="47">
                  <c:v>2.1459999999999999</c:v>
                </c:pt>
                <c:pt idx="48">
                  <c:v>2.0630000000000002</c:v>
                </c:pt>
                <c:pt idx="49">
                  <c:v>2.1080000000000001</c:v>
                </c:pt>
                <c:pt idx="50">
                  <c:v>2.145</c:v>
                </c:pt>
                <c:pt idx="51">
                  <c:v>2.2429999999999999</c:v>
                </c:pt>
                <c:pt idx="52">
                  <c:v>2.496</c:v>
                </c:pt>
                <c:pt idx="53">
                  <c:v>2.68</c:v>
                </c:pt>
                <c:pt idx="54">
                  <c:v>2.665</c:v>
                </c:pt>
                <c:pt idx="55">
                  <c:v>2.7690000000000001</c:v>
                </c:pt>
                <c:pt idx="56">
                  <c:v>2.7389999999999999</c:v>
                </c:pt>
                <c:pt idx="57">
                  <c:v>2.7069999999999999</c:v>
                </c:pt>
                <c:pt idx="58">
                  <c:v>2.6960000000000002</c:v>
                </c:pt>
                <c:pt idx="59">
                  <c:v>2.6840000000000002</c:v>
                </c:pt>
                <c:pt idx="60">
                  <c:v>2.6720000000000002</c:v>
                </c:pt>
                <c:pt idx="61">
                  <c:v>2.65</c:v>
                </c:pt>
                <c:pt idx="62">
                  <c:v>2.6930000000000001</c:v>
                </c:pt>
                <c:pt idx="63">
                  <c:v>2.7349999999999999</c:v>
                </c:pt>
                <c:pt idx="64">
                  <c:v>2.7759999999999998</c:v>
                </c:pt>
                <c:pt idx="65">
                  <c:v>2.8519999999999999</c:v>
                </c:pt>
                <c:pt idx="66">
                  <c:v>2.871</c:v>
                </c:pt>
                <c:pt idx="67">
                  <c:v>3.008</c:v>
                </c:pt>
                <c:pt idx="68">
                  <c:v>3.0550000000000002</c:v>
                </c:pt>
                <c:pt idx="69">
                  <c:v>3.097</c:v>
                </c:pt>
                <c:pt idx="70">
                  <c:v>3.0459999999999998</c:v>
                </c:pt>
                <c:pt idx="71">
                  <c:v>2.9969999999999999</c:v>
                </c:pt>
                <c:pt idx="72">
                  <c:v>3.008</c:v>
                </c:pt>
                <c:pt idx="73">
                  <c:v>3.01</c:v>
                </c:pt>
                <c:pt idx="74">
                  <c:v>3.0459999999999998</c:v>
                </c:pt>
                <c:pt idx="75">
                  <c:v>3.101</c:v>
                </c:pt>
                <c:pt idx="76">
                  <c:v>3.0539999999999998</c:v>
                </c:pt>
                <c:pt idx="77">
                  <c:v>3.1110000000000002</c:v>
                </c:pt>
                <c:pt idx="78">
                  <c:v>3.0790000000000002</c:v>
                </c:pt>
                <c:pt idx="79">
                  <c:v>3.0430000000000001</c:v>
                </c:pt>
                <c:pt idx="80">
                  <c:v>3.0510000000000002</c:v>
                </c:pt>
                <c:pt idx="81">
                  <c:v>2.984</c:v>
                </c:pt>
                <c:pt idx="82">
                  <c:v>2.9390000000000001</c:v>
                </c:pt>
                <c:pt idx="83">
                  <c:v>2.9809999999999999</c:v>
                </c:pt>
                <c:pt idx="84">
                  <c:v>2.8530000000000002</c:v>
                </c:pt>
                <c:pt idx="85">
                  <c:v>2.8490000000000002</c:v>
                </c:pt>
                <c:pt idx="86">
                  <c:v>2.8319999999999999</c:v>
                </c:pt>
                <c:pt idx="87">
                  <c:v>2.6909999999999998</c:v>
                </c:pt>
                <c:pt idx="88">
                  <c:v>2.782</c:v>
                </c:pt>
                <c:pt idx="89">
                  <c:v>2.7210000000000001</c:v>
                </c:pt>
                <c:pt idx="90">
                  <c:v>2.6840000000000002</c:v>
                </c:pt>
                <c:pt idx="91">
                  <c:v>2.6280000000000001</c:v>
                </c:pt>
                <c:pt idx="92">
                  <c:v>2.6280000000000001</c:v>
                </c:pt>
                <c:pt idx="93">
                  <c:v>2.5230000000000001</c:v>
                </c:pt>
                <c:pt idx="94">
                  <c:v>2.492</c:v>
                </c:pt>
                <c:pt idx="95">
                  <c:v>2.468</c:v>
                </c:pt>
                <c:pt idx="96">
                  <c:v>2.3730000000000002</c:v>
                </c:pt>
                <c:pt idx="97">
                  <c:v>2.073</c:v>
                </c:pt>
                <c:pt idx="98">
                  <c:v>2.7</c:v>
                </c:pt>
                <c:pt idx="99">
                  <c:v>2.4209999999999998</c:v>
                </c:pt>
                <c:pt idx="100">
                  <c:v>2.4620000000000002</c:v>
                </c:pt>
                <c:pt idx="101">
                  <c:v>2.391</c:v>
                </c:pt>
                <c:pt idx="102">
                  <c:v>2.4249999999999998</c:v>
                </c:pt>
                <c:pt idx="103">
                  <c:v>2.266</c:v>
                </c:pt>
                <c:pt idx="104">
                  <c:v>2.25</c:v>
                </c:pt>
                <c:pt idx="105">
                  <c:v>2.2589999999999999</c:v>
                </c:pt>
                <c:pt idx="106">
                  <c:v>2.2410000000000001</c:v>
                </c:pt>
                <c:pt idx="107">
                  <c:v>2.1930000000000001</c:v>
                </c:pt>
                <c:pt idx="108">
                  <c:v>2.1859999999999999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D31-41A3-BBA2-8AC2CEF0A93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688931376"/>
        <c:axId val="757465744"/>
      </c:lineChart>
      <c:valAx>
        <c:axId val="757465744"/>
        <c:scaling>
          <c:orientation val="minMax"/>
          <c:max val="7"/>
          <c:min val="2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6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688931376"/>
        <c:crosses val="autoZero"/>
        <c:crossBetween val="between"/>
      </c:valAx>
      <c:catAx>
        <c:axId val="68893137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6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757465744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9.057943891458782E-2"/>
          <c:y val="0.16760359880667233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sz="16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fr-FR" sz="1000" b="0" i="0" u="none" strike="noStrike" kern="1200" baseline="0">
          <a:solidFill>
            <a:srgbClr val="000000"/>
          </a:solidFill>
          <a:latin typeface="Calibri"/>
        </a:defRPr>
      </a:pPr>
      <a:endParaRPr lang="fr-FR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8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fr-FR" sz="18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Part des salaires dans la valeur ajoutée des sociétés non financières 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1.5025693182443968E-2"/>
          <c:y val="7.9466280179672943E-2"/>
          <c:w val="0.98468906602786499"/>
          <c:h val="0.91425610728045859"/>
        </c:manualLayout>
      </c:layout>
      <c:lineChart>
        <c:grouping val="standard"/>
        <c:varyColors val="0"/>
        <c:ser>
          <c:idx val="0"/>
          <c:order val="0"/>
          <c:tx>
            <c:strRef>
              <c:f>'Données-graph-4-8'!$O$2</c:f>
              <c:strCache>
                <c:ptCount val="1"/>
                <c:pt idx="0">
                  <c:v>Part des salaires </c:v>
                </c:pt>
              </c:strCache>
            </c:strRef>
          </c:tx>
          <c:spPr>
            <a:ln w="50804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cat>
            <c:strRef>
              <c:f>'Données-graph-4-8'!$A$16:$A$299</c:f>
              <c:strCache>
                <c:ptCount val="284"/>
                <c:pt idx="0">
                  <c:v>1952T2</c:v>
                </c:pt>
                <c:pt idx="1">
                  <c:v>1952T3</c:v>
                </c:pt>
                <c:pt idx="2">
                  <c:v>1952T4</c:v>
                </c:pt>
                <c:pt idx="3">
                  <c:v>1953T1</c:v>
                </c:pt>
                <c:pt idx="4">
                  <c:v>1953T2</c:v>
                </c:pt>
                <c:pt idx="5">
                  <c:v>1953T3</c:v>
                </c:pt>
                <c:pt idx="6">
                  <c:v>1953T4</c:v>
                </c:pt>
                <c:pt idx="7">
                  <c:v>1954T1</c:v>
                </c:pt>
                <c:pt idx="8">
                  <c:v>1954T2</c:v>
                </c:pt>
                <c:pt idx="9">
                  <c:v>1954T3</c:v>
                </c:pt>
                <c:pt idx="10">
                  <c:v>1954T4</c:v>
                </c:pt>
                <c:pt idx="11">
                  <c:v>1955T1</c:v>
                </c:pt>
                <c:pt idx="12">
                  <c:v>1955T2</c:v>
                </c:pt>
                <c:pt idx="13">
                  <c:v>1955T3</c:v>
                </c:pt>
                <c:pt idx="14">
                  <c:v>1955T4</c:v>
                </c:pt>
                <c:pt idx="15">
                  <c:v>1956T1</c:v>
                </c:pt>
                <c:pt idx="16">
                  <c:v>1956T2</c:v>
                </c:pt>
                <c:pt idx="17">
                  <c:v>1956T3</c:v>
                </c:pt>
                <c:pt idx="18">
                  <c:v>1956T4</c:v>
                </c:pt>
                <c:pt idx="19">
                  <c:v>1957T1</c:v>
                </c:pt>
                <c:pt idx="20">
                  <c:v>1957T2</c:v>
                </c:pt>
                <c:pt idx="21">
                  <c:v>1957T3</c:v>
                </c:pt>
                <c:pt idx="22">
                  <c:v>1957T4</c:v>
                </c:pt>
                <c:pt idx="23">
                  <c:v>1958T1</c:v>
                </c:pt>
                <c:pt idx="24">
                  <c:v>1958T2</c:v>
                </c:pt>
                <c:pt idx="25">
                  <c:v>1958T3</c:v>
                </c:pt>
                <c:pt idx="26">
                  <c:v>1958T4</c:v>
                </c:pt>
                <c:pt idx="27">
                  <c:v>1959T1</c:v>
                </c:pt>
                <c:pt idx="28">
                  <c:v>1959T2</c:v>
                </c:pt>
                <c:pt idx="29">
                  <c:v>1959T3</c:v>
                </c:pt>
                <c:pt idx="30">
                  <c:v>1959T4</c:v>
                </c:pt>
                <c:pt idx="31">
                  <c:v>1960T1</c:v>
                </c:pt>
                <c:pt idx="32">
                  <c:v>1960T2</c:v>
                </c:pt>
                <c:pt idx="33">
                  <c:v>1960T3</c:v>
                </c:pt>
                <c:pt idx="34">
                  <c:v>1960T4</c:v>
                </c:pt>
                <c:pt idx="35">
                  <c:v>1961T1</c:v>
                </c:pt>
                <c:pt idx="36">
                  <c:v>1961T2</c:v>
                </c:pt>
                <c:pt idx="37">
                  <c:v>1961T3</c:v>
                </c:pt>
                <c:pt idx="38">
                  <c:v>1961T4</c:v>
                </c:pt>
                <c:pt idx="39">
                  <c:v>1962T1</c:v>
                </c:pt>
                <c:pt idx="40">
                  <c:v>1962T2</c:v>
                </c:pt>
                <c:pt idx="41">
                  <c:v>1962T3</c:v>
                </c:pt>
                <c:pt idx="42">
                  <c:v>1962T4</c:v>
                </c:pt>
                <c:pt idx="43">
                  <c:v>1963T1</c:v>
                </c:pt>
                <c:pt idx="44">
                  <c:v>1963T2</c:v>
                </c:pt>
                <c:pt idx="45">
                  <c:v>1963T3</c:v>
                </c:pt>
                <c:pt idx="46">
                  <c:v>1963T4</c:v>
                </c:pt>
                <c:pt idx="47">
                  <c:v>1964T1</c:v>
                </c:pt>
                <c:pt idx="48">
                  <c:v>1964T2</c:v>
                </c:pt>
                <c:pt idx="49">
                  <c:v>1964T3</c:v>
                </c:pt>
                <c:pt idx="50">
                  <c:v>1964T4</c:v>
                </c:pt>
                <c:pt idx="51">
                  <c:v>1965T1</c:v>
                </c:pt>
                <c:pt idx="52">
                  <c:v>1965T2</c:v>
                </c:pt>
                <c:pt idx="53">
                  <c:v>1965T3</c:v>
                </c:pt>
                <c:pt idx="54">
                  <c:v>1965T4</c:v>
                </c:pt>
                <c:pt idx="55">
                  <c:v>1966T1</c:v>
                </c:pt>
                <c:pt idx="56">
                  <c:v>1966T2</c:v>
                </c:pt>
                <c:pt idx="57">
                  <c:v>1966T3</c:v>
                </c:pt>
                <c:pt idx="58">
                  <c:v>1966T4</c:v>
                </c:pt>
                <c:pt idx="59">
                  <c:v>1967T1</c:v>
                </c:pt>
                <c:pt idx="60">
                  <c:v>1967T2</c:v>
                </c:pt>
                <c:pt idx="61">
                  <c:v>1967T3</c:v>
                </c:pt>
                <c:pt idx="62">
                  <c:v>1967T4</c:v>
                </c:pt>
                <c:pt idx="63">
                  <c:v>1968T1</c:v>
                </c:pt>
                <c:pt idx="64">
                  <c:v>1968T2</c:v>
                </c:pt>
                <c:pt idx="65">
                  <c:v>1968T3</c:v>
                </c:pt>
                <c:pt idx="66">
                  <c:v>1968T4</c:v>
                </c:pt>
                <c:pt idx="67">
                  <c:v>1969T1</c:v>
                </c:pt>
                <c:pt idx="68">
                  <c:v>1969T2</c:v>
                </c:pt>
                <c:pt idx="69">
                  <c:v>1969T3</c:v>
                </c:pt>
                <c:pt idx="70">
                  <c:v>1969T4</c:v>
                </c:pt>
                <c:pt idx="71">
                  <c:v>1970T1</c:v>
                </c:pt>
                <c:pt idx="72">
                  <c:v>1970T2</c:v>
                </c:pt>
                <c:pt idx="73">
                  <c:v>1970T3</c:v>
                </c:pt>
                <c:pt idx="74">
                  <c:v>1970T4</c:v>
                </c:pt>
                <c:pt idx="75">
                  <c:v>1971T1</c:v>
                </c:pt>
                <c:pt idx="76">
                  <c:v>1971T2</c:v>
                </c:pt>
                <c:pt idx="77">
                  <c:v>1971T3</c:v>
                </c:pt>
                <c:pt idx="78">
                  <c:v>1971T4</c:v>
                </c:pt>
                <c:pt idx="79">
                  <c:v>1972T1</c:v>
                </c:pt>
                <c:pt idx="80">
                  <c:v>1972T2</c:v>
                </c:pt>
                <c:pt idx="81">
                  <c:v>1972T3</c:v>
                </c:pt>
                <c:pt idx="82">
                  <c:v>1972T4</c:v>
                </c:pt>
                <c:pt idx="83">
                  <c:v>1973T1</c:v>
                </c:pt>
                <c:pt idx="84">
                  <c:v>1973T2</c:v>
                </c:pt>
                <c:pt idx="85">
                  <c:v>1973T3</c:v>
                </c:pt>
                <c:pt idx="86">
                  <c:v>1973T4</c:v>
                </c:pt>
                <c:pt idx="87">
                  <c:v>1974T1</c:v>
                </c:pt>
                <c:pt idx="88">
                  <c:v>1974T2</c:v>
                </c:pt>
                <c:pt idx="89">
                  <c:v>1974T3</c:v>
                </c:pt>
                <c:pt idx="90">
                  <c:v>1974T4</c:v>
                </c:pt>
                <c:pt idx="91">
                  <c:v>1975T1</c:v>
                </c:pt>
                <c:pt idx="92">
                  <c:v>1975T2</c:v>
                </c:pt>
                <c:pt idx="93">
                  <c:v>1975T3</c:v>
                </c:pt>
                <c:pt idx="94">
                  <c:v>1975T4</c:v>
                </c:pt>
                <c:pt idx="95">
                  <c:v>1976T1</c:v>
                </c:pt>
                <c:pt idx="96">
                  <c:v>1976T2</c:v>
                </c:pt>
                <c:pt idx="97">
                  <c:v>1976T3</c:v>
                </c:pt>
                <c:pt idx="98">
                  <c:v>1976T4</c:v>
                </c:pt>
                <c:pt idx="99">
                  <c:v>1977T1</c:v>
                </c:pt>
                <c:pt idx="100">
                  <c:v>1977T2</c:v>
                </c:pt>
                <c:pt idx="101">
                  <c:v>1977T3</c:v>
                </c:pt>
                <c:pt idx="102">
                  <c:v>1977T4</c:v>
                </c:pt>
                <c:pt idx="103">
                  <c:v>1978T1</c:v>
                </c:pt>
                <c:pt idx="104">
                  <c:v>1978T2</c:v>
                </c:pt>
                <c:pt idx="105">
                  <c:v>1978T3</c:v>
                </c:pt>
                <c:pt idx="106">
                  <c:v>1978T4</c:v>
                </c:pt>
                <c:pt idx="107">
                  <c:v>1979T1</c:v>
                </c:pt>
                <c:pt idx="108">
                  <c:v>1979T2</c:v>
                </c:pt>
                <c:pt idx="109">
                  <c:v>1979T3</c:v>
                </c:pt>
                <c:pt idx="110">
                  <c:v>1979T4</c:v>
                </c:pt>
                <c:pt idx="111">
                  <c:v>1980T1</c:v>
                </c:pt>
                <c:pt idx="112">
                  <c:v>1980T2</c:v>
                </c:pt>
                <c:pt idx="113">
                  <c:v>1980T3</c:v>
                </c:pt>
                <c:pt idx="114">
                  <c:v>1980T4</c:v>
                </c:pt>
                <c:pt idx="115">
                  <c:v>1981T1</c:v>
                </c:pt>
                <c:pt idx="116">
                  <c:v>1981T2</c:v>
                </c:pt>
                <c:pt idx="117">
                  <c:v>1981T3</c:v>
                </c:pt>
                <c:pt idx="118">
                  <c:v>1981T4</c:v>
                </c:pt>
                <c:pt idx="119">
                  <c:v>1982T1</c:v>
                </c:pt>
                <c:pt idx="120">
                  <c:v>1982T2</c:v>
                </c:pt>
                <c:pt idx="121">
                  <c:v>1982T3</c:v>
                </c:pt>
                <c:pt idx="122">
                  <c:v>1982T4</c:v>
                </c:pt>
                <c:pt idx="123">
                  <c:v>1983T1</c:v>
                </c:pt>
                <c:pt idx="124">
                  <c:v>1983T2</c:v>
                </c:pt>
                <c:pt idx="125">
                  <c:v>1983T3</c:v>
                </c:pt>
                <c:pt idx="126">
                  <c:v>1983T4</c:v>
                </c:pt>
                <c:pt idx="127">
                  <c:v>1984T1</c:v>
                </c:pt>
                <c:pt idx="128">
                  <c:v>1984T2</c:v>
                </c:pt>
                <c:pt idx="129">
                  <c:v>1984T3</c:v>
                </c:pt>
                <c:pt idx="130">
                  <c:v>1984T4</c:v>
                </c:pt>
                <c:pt idx="131">
                  <c:v>1985T1</c:v>
                </c:pt>
                <c:pt idx="132">
                  <c:v>1985T2</c:v>
                </c:pt>
                <c:pt idx="133">
                  <c:v>1985T3</c:v>
                </c:pt>
                <c:pt idx="134">
                  <c:v>1985T4</c:v>
                </c:pt>
                <c:pt idx="135">
                  <c:v>1986T1</c:v>
                </c:pt>
                <c:pt idx="136">
                  <c:v>1986T2</c:v>
                </c:pt>
                <c:pt idx="137">
                  <c:v>1986T3</c:v>
                </c:pt>
                <c:pt idx="138">
                  <c:v>1986T4</c:v>
                </c:pt>
                <c:pt idx="139">
                  <c:v>1987T1</c:v>
                </c:pt>
                <c:pt idx="140">
                  <c:v>1987T2</c:v>
                </c:pt>
                <c:pt idx="141">
                  <c:v>1987T3</c:v>
                </c:pt>
                <c:pt idx="142">
                  <c:v>1987T4</c:v>
                </c:pt>
                <c:pt idx="143">
                  <c:v>1988T1</c:v>
                </c:pt>
                <c:pt idx="144">
                  <c:v>1988T2</c:v>
                </c:pt>
                <c:pt idx="145">
                  <c:v>1988T3</c:v>
                </c:pt>
                <c:pt idx="146">
                  <c:v>1988T4</c:v>
                </c:pt>
                <c:pt idx="147">
                  <c:v>1989T1</c:v>
                </c:pt>
                <c:pt idx="148">
                  <c:v>1989T2</c:v>
                </c:pt>
                <c:pt idx="149">
                  <c:v>1989T3</c:v>
                </c:pt>
                <c:pt idx="150">
                  <c:v>1989T4</c:v>
                </c:pt>
                <c:pt idx="151">
                  <c:v>1990T1</c:v>
                </c:pt>
                <c:pt idx="152">
                  <c:v>1990T2</c:v>
                </c:pt>
                <c:pt idx="153">
                  <c:v>1990T3</c:v>
                </c:pt>
                <c:pt idx="154">
                  <c:v>1990T4</c:v>
                </c:pt>
                <c:pt idx="155">
                  <c:v>1991T1</c:v>
                </c:pt>
                <c:pt idx="156">
                  <c:v>1991T2</c:v>
                </c:pt>
                <c:pt idx="157">
                  <c:v>1991T3</c:v>
                </c:pt>
                <c:pt idx="158">
                  <c:v>1991T4</c:v>
                </c:pt>
                <c:pt idx="159">
                  <c:v>1992T1</c:v>
                </c:pt>
                <c:pt idx="160">
                  <c:v>1992T2</c:v>
                </c:pt>
                <c:pt idx="161">
                  <c:v>1992T3</c:v>
                </c:pt>
                <c:pt idx="162">
                  <c:v>1992T4</c:v>
                </c:pt>
                <c:pt idx="163">
                  <c:v>1993T1</c:v>
                </c:pt>
                <c:pt idx="164">
                  <c:v>1993T2</c:v>
                </c:pt>
                <c:pt idx="165">
                  <c:v>1993T3</c:v>
                </c:pt>
                <c:pt idx="166">
                  <c:v>1993T4</c:v>
                </c:pt>
                <c:pt idx="167">
                  <c:v>1994T1</c:v>
                </c:pt>
                <c:pt idx="168">
                  <c:v>1994T2</c:v>
                </c:pt>
                <c:pt idx="169">
                  <c:v>1994T3</c:v>
                </c:pt>
                <c:pt idx="170">
                  <c:v>1994T4</c:v>
                </c:pt>
                <c:pt idx="171">
                  <c:v>1995T1</c:v>
                </c:pt>
                <c:pt idx="172">
                  <c:v>1995T2</c:v>
                </c:pt>
                <c:pt idx="173">
                  <c:v>1995T3</c:v>
                </c:pt>
                <c:pt idx="174">
                  <c:v>1995T4</c:v>
                </c:pt>
                <c:pt idx="175">
                  <c:v>1996T1</c:v>
                </c:pt>
                <c:pt idx="176">
                  <c:v>1996T2</c:v>
                </c:pt>
                <c:pt idx="177">
                  <c:v>1996T3</c:v>
                </c:pt>
                <c:pt idx="178">
                  <c:v>1996T4</c:v>
                </c:pt>
                <c:pt idx="179">
                  <c:v>1997T1</c:v>
                </c:pt>
                <c:pt idx="180">
                  <c:v>1997T2</c:v>
                </c:pt>
                <c:pt idx="181">
                  <c:v>1997T3</c:v>
                </c:pt>
                <c:pt idx="182">
                  <c:v>1997T4</c:v>
                </c:pt>
                <c:pt idx="183">
                  <c:v>1998T1</c:v>
                </c:pt>
                <c:pt idx="184">
                  <c:v>1998T2</c:v>
                </c:pt>
                <c:pt idx="185">
                  <c:v>1998T3</c:v>
                </c:pt>
                <c:pt idx="186">
                  <c:v>1998T4</c:v>
                </c:pt>
                <c:pt idx="187">
                  <c:v>1999T1</c:v>
                </c:pt>
                <c:pt idx="188">
                  <c:v>1999T2</c:v>
                </c:pt>
                <c:pt idx="189">
                  <c:v>1999T3</c:v>
                </c:pt>
                <c:pt idx="190">
                  <c:v>1999T4</c:v>
                </c:pt>
                <c:pt idx="191">
                  <c:v>2000T1</c:v>
                </c:pt>
                <c:pt idx="192">
                  <c:v>2000T2</c:v>
                </c:pt>
                <c:pt idx="193">
                  <c:v>2000T3</c:v>
                </c:pt>
                <c:pt idx="194">
                  <c:v>2000T4</c:v>
                </c:pt>
                <c:pt idx="195">
                  <c:v>2001T1</c:v>
                </c:pt>
                <c:pt idx="196">
                  <c:v>2001T2</c:v>
                </c:pt>
                <c:pt idx="197">
                  <c:v>2001T3</c:v>
                </c:pt>
                <c:pt idx="198">
                  <c:v>2001T4</c:v>
                </c:pt>
                <c:pt idx="199">
                  <c:v>2002T1</c:v>
                </c:pt>
                <c:pt idx="200">
                  <c:v>2002T2</c:v>
                </c:pt>
                <c:pt idx="201">
                  <c:v>2002T3</c:v>
                </c:pt>
                <c:pt idx="202">
                  <c:v>2002T4</c:v>
                </c:pt>
                <c:pt idx="203">
                  <c:v>2003T1</c:v>
                </c:pt>
                <c:pt idx="204">
                  <c:v>2003T2</c:v>
                </c:pt>
                <c:pt idx="205">
                  <c:v>2003T3</c:v>
                </c:pt>
                <c:pt idx="206">
                  <c:v>2003T4</c:v>
                </c:pt>
                <c:pt idx="207">
                  <c:v>2004T1</c:v>
                </c:pt>
                <c:pt idx="208">
                  <c:v>2004T2</c:v>
                </c:pt>
                <c:pt idx="209">
                  <c:v>2004T3</c:v>
                </c:pt>
                <c:pt idx="210">
                  <c:v>2004T4</c:v>
                </c:pt>
                <c:pt idx="211">
                  <c:v>2005T1</c:v>
                </c:pt>
                <c:pt idx="212">
                  <c:v>2005T2</c:v>
                </c:pt>
                <c:pt idx="213">
                  <c:v>2005T3</c:v>
                </c:pt>
                <c:pt idx="214">
                  <c:v>2005T4</c:v>
                </c:pt>
                <c:pt idx="215">
                  <c:v>2006T1</c:v>
                </c:pt>
                <c:pt idx="216">
                  <c:v>2006T2</c:v>
                </c:pt>
                <c:pt idx="217">
                  <c:v>2006T3</c:v>
                </c:pt>
                <c:pt idx="218">
                  <c:v>2006T4</c:v>
                </c:pt>
                <c:pt idx="219">
                  <c:v>2007T1</c:v>
                </c:pt>
                <c:pt idx="220">
                  <c:v>2007T2</c:v>
                </c:pt>
                <c:pt idx="221">
                  <c:v>2007T3</c:v>
                </c:pt>
                <c:pt idx="222">
                  <c:v>2007T4</c:v>
                </c:pt>
                <c:pt idx="223">
                  <c:v>2008T1</c:v>
                </c:pt>
                <c:pt idx="224">
                  <c:v>2008T2</c:v>
                </c:pt>
                <c:pt idx="225">
                  <c:v>2008T3</c:v>
                </c:pt>
                <c:pt idx="226">
                  <c:v>2008T4</c:v>
                </c:pt>
                <c:pt idx="227">
                  <c:v>2009T1</c:v>
                </c:pt>
                <c:pt idx="228">
                  <c:v>2009T2</c:v>
                </c:pt>
                <c:pt idx="229">
                  <c:v>2009T3</c:v>
                </c:pt>
                <c:pt idx="230">
                  <c:v>2009T4</c:v>
                </c:pt>
                <c:pt idx="231">
                  <c:v>2010T1</c:v>
                </c:pt>
                <c:pt idx="232">
                  <c:v>2010T2</c:v>
                </c:pt>
                <c:pt idx="233">
                  <c:v>2010T3</c:v>
                </c:pt>
                <c:pt idx="234">
                  <c:v>2010T4</c:v>
                </c:pt>
                <c:pt idx="235">
                  <c:v>2011T1</c:v>
                </c:pt>
                <c:pt idx="236">
                  <c:v>2011T2</c:v>
                </c:pt>
                <c:pt idx="237">
                  <c:v>2011T3</c:v>
                </c:pt>
                <c:pt idx="238">
                  <c:v>2011T4</c:v>
                </c:pt>
                <c:pt idx="239">
                  <c:v>2012T1</c:v>
                </c:pt>
                <c:pt idx="240">
                  <c:v>2012T2</c:v>
                </c:pt>
                <c:pt idx="241">
                  <c:v>2012T3</c:v>
                </c:pt>
                <c:pt idx="242">
                  <c:v>2012T4</c:v>
                </c:pt>
                <c:pt idx="243">
                  <c:v>2013T1</c:v>
                </c:pt>
                <c:pt idx="244">
                  <c:v>2013T2</c:v>
                </c:pt>
                <c:pt idx="245">
                  <c:v>2013T3</c:v>
                </c:pt>
                <c:pt idx="246">
                  <c:v>2013T4</c:v>
                </c:pt>
                <c:pt idx="247">
                  <c:v>2014T1</c:v>
                </c:pt>
                <c:pt idx="248">
                  <c:v>2014T2</c:v>
                </c:pt>
                <c:pt idx="249">
                  <c:v>2014T3</c:v>
                </c:pt>
                <c:pt idx="250">
                  <c:v>2014T4</c:v>
                </c:pt>
                <c:pt idx="251">
                  <c:v>2015T1</c:v>
                </c:pt>
                <c:pt idx="252">
                  <c:v>2015T2</c:v>
                </c:pt>
                <c:pt idx="253">
                  <c:v>2015T3</c:v>
                </c:pt>
                <c:pt idx="254">
                  <c:v>2015T4</c:v>
                </c:pt>
                <c:pt idx="255">
                  <c:v>2016T1</c:v>
                </c:pt>
                <c:pt idx="256">
                  <c:v>2016T2</c:v>
                </c:pt>
                <c:pt idx="257">
                  <c:v>2016T3</c:v>
                </c:pt>
                <c:pt idx="258">
                  <c:v>2016T4</c:v>
                </c:pt>
                <c:pt idx="259">
                  <c:v>2017T1</c:v>
                </c:pt>
                <c:pt idx="260">
                  <c:v>2017T2</c:v>
                </c:pt>
                <c:pt idx="261">
                  <c:v>2017T3</c:v>
                </c:pt>
                <c:pt idx="262">
                  <c:v>2017T4</c:v>
                </c:pt>
                <c:pt idx="263">
                  <c:v>2018T1</c:v>
                </c:pt>
                <c:pt idx="264">
                  <c:v>2018T2</c:v>
                </c:pt>
                <c:pt idx="265">
                  <c:v>2018T3</c:v>
                </c:pt>
                <c:pt idx="266">
                  <c:v>2018T4</c:v>
                </c:pt>
                <c:pt idx="267">
                  <c:v>2019T1</c:v>
                </c:pt>
                <c:pt idx="268">
                  <c:v>2019T2</c:v>
                </c:pt>
                <c:pt idx="269">
                  <c:v>2019T3</c:v>
                </c:pt>
                <c:pt idx="270">
                  <c:v>2019T4</c:v>
                </c:pt>
                <c:pt idx="271">
                  <c:v>2020T1</c:v>
                </c:pt>
                <c:pt idx="272">
                  <c:v>2020T2</c:v>
                </c:pt>
                <c:pt idx="273">
                  <c:v>2020T3</c:v>
                </c:pt>
                <c:pt idx="274">
                  <c:v>2020T4</c:v>
                </c:pt>
                <c:pt idx="275">
                  <c:v>2021T1</c:v>
                </c:pt>
                <c:pt idx="276">
                  <c:v>2021T2</c:v>
                </c:pt>
                <c:pt idx="277">
                  <c:v>2021T3</c:v>
                </c:pt>
                <c:pt idx="278">
                  <c:v>2021T4</c:v>
                </c:pt>
                <c:pt idx="279">
                  <c:v>2022T1</c:v>
                </c:pt>
                <c:pt idx="280">
                  <c:v>2022T2</c:v>
                </c:pt>
                <c:pt idx="281">
                  <c:v>2022T3</c:v>
                </c:pt>
                <c:pt idx="282">
                  <c:v>2022T4</c:v>
                </c:pt>
                <c:pt idx="283">
                  <c:v>2023T1</c:v>
                </c:pt>
              </c:strCache>
            </c:strRef>
          </c:cat>
          <c:val>
            <c:numRef>
              <c:f>'Données-graph-4-8'!$O$16:$O$299</c:f>
              <c:numCache>
                <c:formatCode>0.00%</c:formatCode>
                <c:ptCount val="284"/>
                <c:pt idx="0">
                  <c:v>0.68870895186684666</c:v>
                </c:pt>
                <c:pt idx="1">
                  <c:v>0.6794363716424483</c:v>
                </c:pt>
                <c:pt idx="2">
                  <c:v>0.69158460161145929</c:v>
                </c:pt>
                <c:pt idx="3">
                  <c:v>0.68137687555163284</c:v>
                </c:pt>
                <c:pt idx="4">
                  <c:v>0.67082079931241956</c:v>
                </c:pt>
                <c:pt idx="5">
                  <c:v>0.67321657411362656</c:v>
                </c:pt>
                <c:pt idx="6">
                  <c:v>0.67056856187290981</c:v>
                </c:pt>
                <c:pt idx="7">
                  <c:v>0.69053601340033499</c:v>
                </c:pt>
                <c:pt idx="8">
                  <c:v>0.68686868686868685</c:v>
                </c:pt>
                <c:pt idx="9">
                  <c:v>0.67527386541471057</c:v>
                </c:pt>
                <c:pt idx="10">
                  <c:v>0.6901408450704225</c:v>
                </c:pt>
                <c:pt idx="11">
                  <c:v>0.68943151468905006</c:v>
                </c:pt>
                <c:pt idx="12">
                  <c:v>0.68036697247706424</c:v>
                </c:pt>
                <c:pt idx="13">
                  <c:v>0.68500000000000005</c:v>
                </c:pt>
                <c:pt idx="14">
                  <c:v>0.68799723279142166</c:v>
                </c:pt>
                <c:pt idx="15">
                  <c:v>0.69993188010899188</c:v>
                </c:pt>
                <c:pt idx="16">
                  <c:v>0.68586218052410219</c:v>
                </c:pt>
                <c:pt idx="17">
                  <c:v>0.69379968203497622</c:v>
                </c:pt>
                <c:pt idx="18">
                  <c:v>0.68595041322314054</c:v>
                </c:pt>
                <c:pt idx="19">
                  <c:v>0.68330362448009507</c:v>
                </c:pt>
                <c:pt idx="20">
                  <c:v>0.70068027210884354</c:v>
                </c:pt>
                <c:pt idx="21">
                  <c:v>0.68674698795180722</c:v>
                </c:pt>
                <c:pt idx="22">
                  <c:v>0.68426695255963554</c:v>
                </c:pt>
                <c:pt idx="23">
                  <c:v>0.67315470171890801</c:v>
                </c:pt>
                <c:pt idx="24">
                  <c:v>0.68068266139005684</c:v>
                </c:pt>
                <c:pt idx="25">
                  <c:v>0.68855672629257514</c:v>
                </c:pt>
                <c:pt idx="26">
                  <c:v>0.68668596237337198</c:v>
                </c:pt>
                <c:pt idx="27">
                  <c:v>0.68494445757504141</c:v>
                </c:pt>
                <c:pt idx="28">
                  <c:v>0.67140600315955767</c:v>
                </c:pt>
                <c:pt idx="29">
                  <c:v>0.67397563676633443</c:v>
                </c:pt>
                <c:pt idx="30">
                  <c:v>0.65724530689727911</c:v>
                </c:pt>
                <c:pt idx="31">
                  <c:v>0.662316138388233</c:v>
                </c:pt>
                <c:pt idx="32">
                  <c:v>0.65448372278809663</c:v>
                </c:pt>
                <c:pt idx="33">
                  <c:v>0.6585984774546163</c:v>
                </c:pt>
                <c:pt idx="34">
                  <c:v>0.66229570505511215</c:v>
                </c:pt>
                <c:pt idx="35">
                  <c:v>0.6535792549306062</c:v>
                </c:pt>
                <c:pt idx="36">
                  <c:v>0.67248908296943222</c:v>
                </c:pt>
                <c:pt idx="37">
                  <c:v>0.67980734926864073</c:v>
                </c:pt>
                <c:pt idx="38">
                  <c:v>0.68772973919131797</c:v>
                </c:pt>
                <c:pt idx="39">
                  <c:v>0.68225399495374262</c:v>
                </c:pt>
                <c:pt idx="40">
                  <c:v>0.68796433878157492</c:v>
                </c:pt>
                <c:pt idx="41">
                  <c:v>0.69150137074665385</c:v>
                </c:pt>
                <c:pt idx="42">
                  <c:v>0.69400532164658002</c:v>
                </c:pt>
                <c:pt idx="43">
                  <c:v>0.74955364388897916</c:v>
                </c:pt>
                <c:pt idx="44">
                  <c:v>0.68475157053112501</c:v>
                </c:pt>
                <c:pt idx="45">
                  <c:v>0.66648728642540023</c:v>
                </c:pt>
                <c:pt idx="46">
                  <c:v>0.69414640771424685</c:v>
                </c:pt>
                <c:pt idx="47">
                  <c:v>0.686724970630466</c:v>
                </c:pt>
                <c:pt idx="48">
                  <c:v>0.69793281653746775</c:v>
                </c:pt>
                <c:pt idx="49">
                  <c:v>0.6924041113060917</c:v>
                </c:pt>
                <c:pt idx="50">
                  <c:v>0.68800194694572891</c:v>
                </c:pt>
                <c:pt idx="51">
                  <c:v>0.69106178764247139</c:v>
                </c:pt>
                <c:pt idx="52">
                  <c:v>0.6883939038686987</c:v>
                </c:pt>
                <c:pt idx="53">
                  <c:v>0.68719834520799816</c:v>
                </c:pt>
                <c:pt idx="54">
                  <c:v>0.68902714932126696</c:v>
                </c:pt>
                <c:pt idx="55">
                  <c:v>0.68821503943130069</c:v>
                </c:pt>
                <c:pt idx="56">
                  <c:v>0.68028017241379313</c:v>
                </c:pt>
                <c:pt idx="57">
                  <c:v>0.68366263012534523</c:v>
                </c:pt>
                <c:pt idx="58">
                  <c:v>0.69029889879391715</c:v>
                </c:pt>
                <c:pt idx="59">
                  <c:v>0.68786303882604705</c:v>
                </c:pt>
                <c:pt idx="60">
                  <c:v>0.68933212450891523</c:v>
                </c:pt>
                <c:pt idx="61">
                  <c:v>0.67685546875000002</c:v>
                </c:pt>
                <c:pt idx="62">
                  <c:v>0.68289128533955124</c:v>
                </c:pt>
                <c:pt idx="63">
                  <c:v>0.67161254199328113</c:v>
                </c:pt>
                <c:pt idx="64">
                  <c:v>0.72374245472837029</c:v>
                </c:pt>
                <c:pt idx="65">
                  <c:v>0.69726374683101666</c:v>
                </c:pt>
                <c:pt idx="66">
                  <c:v>0.68731168396384323</c:v>
                </c:pt>
                <c:pt idx="67">
                  <c:v>0.68853800212713723</c:v>
                </c:pt>
                <c:pt idx="68">
                  <c:v>0.68777742549143961</c:v>
                </c:pt>
                <c:pt idx="69">
                  <c:v>0.69764540776547623</c:v>
                </c:pt>
                <c:pt idx="70">
                  <c:v>0.71050416953561313</c:v>
                </c:pt>
                <c:pt idx="71">
                  <c:v>0.69924539254099549</c:v>
                </c:pt>
                <c:pt idx="72">
                  <c:v>0.69426172148355503</c:v>
                </c:pt>
                <c:pt idx="73">
                  <c:v>0.68655812701829921</c:v>
                </c:pt>
                <c:pt idx="74">
                  <c:v>0.69563212332828239</c:v>
                </c:pt>
                <c:pt idx="75">
                  <c:v>0.68526897938662645</c:v>
                </c:pt>
                <c:pt idx="76">
                  <c:v>0.68996791707798633</c:v>
                </c:pt>
                <c:pt idx="77">
                  <c:v>0.6854680534918276</c:v>
                </c:pt>
                <c:pt idx="78">
                  <c:v>0.70094173042966446</c:v>
                </c:pt>
                <c:pt idx="79">
                  <c:v>0.69062748212867364</c:v>
                </c:pt>
                <c:pt idx="80">
                  <c:v>0.70037976097397525</c:v>
                </c:pt>
                <c:pt idx="81">
                  <c:v>0.69653723948516355</c:v>
                </c:pt>
                <c:pt idx="82">
                  <c:v>0.70172782794800859</c:v>
                </c:pt>
                <c:pt idx="83">
                  <c:v>0.69625049860390897</c:v>
                </c:pt>
                <c:pt idx="84">
                  <c:v>0.69405736723650824</c:v>
                </c:pt>
                <c:pt idx="85">
                  <c:v>0.6865272042474021</c:v>
                </c:pt>
                <c:pt idx="86">
                  <c:v>0.67630380616891494</c:v>
                </c:pt>
                <c:pt idx="87">
                  <c:v>0.69902010474742349</c:v>
                </c:pt>
                <c:pt idx="88">
                  <c:v>0.71419783464566922</c:v>
                </c:pt>
                <c:pt idx="89">
                  <c:v>0.70374662031672452</c:v>
                </c:pt>
                <c:pt idx="90">
                  <c:v>0.69869368366362339</c:v>
                </c:pt>
                <c:pt idx="91">
                  <c:v>0.71319235373063949</c:v>
                </c:pt>
                <c:pt idx="92">
                  <c:v>0.72621248755511303</c:v>
                </c:pt>
                <c:pt idx="93">
                  <c:v>0.73329625252033648</c:v>
                </c:pt>
                <c:pt idx="94">
                  <c:v>0.73237545320263187</c:v>
                </c:pt>
                <c:pt idx="95">
                  <c:v>0.73134905295709318</c:v>
                </c:pt>
                <c:pt idx="96">
                  <c:v>0.72805666769325539</c:v>
                </c:pt>
                <c:pt idx="97">
                  <c:v>0.72724310554222582</c:v>
                </c:pt>
                <c:pt idx="98">
                  <c:v>0.72828233677762833</c:v>
                </c:pt>
                <c:pt idx="99">
                  <c:v>0.72194826303754922</c:v>
                </c:pt>
                <c:pt idx="100">
                  <c:v>0.71444550974752319</c:v>
                </c:pt>
                <c:pt idx="101">
                  <c:v>0.71429681429681446</c:v>
                </c:pt>
                <c:pt idx="102">
                  <c:v>0.72428989937587573</c:v>
                </c:pt>
                <c:pt idx="103">
                  <c:v>0.73153455309989246</c:v>
                </c:pt>
                <c:pt idx="104">
                  <c:v>0.72248746431227662</c:v>
                </c:pt>
                <c:pt idx="105">
                  <c:v>0.71700551542704183</c:v>
                </c:pt>
                <c:pt idx="106">
                  <c:v>0.71893823608738661</c:v>
                </c:pt>
                <c:pt idx="107">
                  <c:v>0.71534873630545603</c:v>
                </c:pt>
                <c:pt idx="108">
                  <c:v>0.72845424523276869</c:v>
                </c:pt>
                <c:pt idx="109">
                  <c:v>0.72286647611269905</c:v>
                </c:pt>
                <c:pt idx="110">
                  <c:v>0.72929942627995159</c:v>
                </c:pt>
                <c:pt idx="111">
                  <c:v>0.72160330986316457</c:v>
                </c:pt>
                <c:pt idx="112">
                  <c:v>0.72990068246129947</c:v>
                </c:pt>
                <c:pt idx="113">
                  <c:v>0.73553614610026341</c:v>
                </c:pt>
                <c:pt idx="114">
                  <c:v>0.74596114155576121</c:v>
                </c:pt>
                <c:pt idx="115">
                  <c:v>0.73924441017733233</c:v>
                </c:pt>
                <c:pt idx="116">
                  <c:v>0.73719221604447982</c:v>
                </c:pt>
                <c:pt idx="117">
                  <c:v>0.73306664966691104</c:v>
                </c:pt>
                <c:pt idx="118">
                  <c:v>0.73157693191391604</c:v>
                </c:pt>
                <c:pt idx="119">
                  <c:v>0.73234605702845545</c:v>
                </c:pt>
                <c:pt idx="120">
                  <c:v>0.72910720401872353</c:v>
                </c:pt>
                <c:pt idx="121">
                  <c:v>0.73964009990917357</c:v>
                </c:pt>
                <c:pt idx="122">
                  <c:v>0.73907606807919424</c:v>
                </c:pt>
                <c:pt idx="123">
                  <c:v>0.73944127446616226</c:v>
                </c:pt>
                <c:pt idx="124">
                  <c:v>0.73244186656868404</c:v>
                </c:pt>
                <c:pt idx="125">
                  <c:v>0.72818697965730583</c:v>
                </c:pt>
                <c:pt idx="126">
                  <c:v>0.72669399145373681</c:v>
                </c:pt>
                <c:pt idx="127">
                  <c:v>0.72090359684179739</c:v>
                </c:pt>
                <c:pt idx="128">
                  <c:v>0.72213837382013324</c:v>
                </c:pt>
                <c:pt idx="129">
                  <c:v>0.707213711334155</c:v>
                </c:pt>
                <c:pt idx="130">
                  <c:v>0.71634940236259004</c:v>
                </c:pt>
                <c:pt idx="131">
                  <c:v>0.7152506221116246</c:v>
                </c:pt>
                <c:pt idx="132">
                  <c:v>0.70551005627054419</c:v>
                </c:pt>
                <c:pt idx="133">
                  <c:v>0.69986341036988475</c:v>
                </c:pt>
                <c:pt idx="134">
                  <c:v>0.6964764992592275</c:v>
                </c:pt>
                <c:pt idx="135">
                  <c:v>0.681840440938975</c:v>
                </c:pt>
                <c:pt idx="136">
                  <c:v>0.67913092035128686</c:v>
                </c:pt>
                <c:pt idx="137">
                  <c:v>0.66489546261140253</c:v>
                </c:pt>
                <c:pt idx="138">
                  <c:v>0.66266726837499501</c:v>
                </c:pt>
                <c:pt idx="139">
                  <c:v>0.6774684389295742</c:v>
                </c:pt>
                <c:pt idx="140">
                  <c:v>0.66732880393060034</c:v>
                </c:pt>
                <c:pt idx="141">
                  <c:v>0.66439988320727883</c:v>
                </c:pt>
                <c:pt idx="142">
                  <c:v>0.65812224947860687</c:v>
                </c:pt>
                <c:pt idx="143">
                  <c:v>0.6535322313309142</c:v>
                </c:pt>
                <c:pt idx="144">
                  <c:v>0.65023242710240869</c:v>
                </c:pt>
                <c:pt idx="145">
                  <c:v>0.64466896327146206</c:v>
                </c:pt>
                <c:pt idx="146">
                  <c:v>0.64324806012559799</c:v>
                </c:pt>
                <c:pt idx="147">
                  <c:v>0.64272640327155206</c:v>
                </c:pt>
                <c:pt idx="148">
                  <c:v>0.64709621685058116</c:v>
                </c:pt>
                <c:pt idx="149">
                  <c:v>0.64025815510047779</c:v>
                </c:pt>
                <c:pt idx="150">
                  <c:v>0.64206869152690249</c:v>
                </c:pt>
                <c:pt idx="151">
                  <c:v>0.64262084175702994</c:v>
                </c:pt>
                <c:pt idx="152">
                  <c:v>0.64235518710870276</c:v>
                </c:pt>
                <c:pt idx="153">
                  <c:v>0.64993296030800818</c:v>
                </c:pt>
                <c:pt idx="154">
                  <c:v>0.65341649114711642</c:v>
                </c:pt>
                <c:pt idx="155">
                  <c:v>0.65104378498694804</c:v>
                </c:pt>
                <c:pt idx="156">
                  <c:v>0.65082540906676745</c:v>
                </c:pt>
                <c:pt idx="157">
                  <c:v>0.64649131642181901</c:v>
                </c:pt>
                <c:pt idx="158">
                  <c:v>0.64903569116506721</c:v>
                </c:pt>
                <c:pt idx="159">
                  <c:v>0.6446267718734725</c:v>
                </c:pt>
                <c:pt idx="160">
                  <c:v>0.64508304440219222</c:v>
                </c:pt>
                <c:pt idx="161">
                  <c:v>0.65040092920415904</c:v>
                </c:pt>
                <c:pt idx="162">
                  <c:v>0.65549559184649919</c:v>
                </c:pt>
                <c:pt idx="163">
                  <c:v>0.6532730044754832</c:v>
                </c:pt>
                <c:pt idx="164">
                  <c:v>0.65378097860622753</c:v>
                </c:pt>
                <c:pt idx="165">
                  <c:v>0.65399455288243302</c:v>
                </c:pt>
                <c:pt idx="166">
                  <c:v>0.65560539387626415</c:v>
                </c:pt>
                <c:pt idx="167">
                  <c:v>0.65568093659637494</c:v>
                </c:pt>
                <c:pt idx="168">
                  <c:v>0.65004625153882001</c:v>
                </c:pt>
                <c:pt idx="169">
                  <c:v>0.64840756458324744</c:v>
                </c:pt>
                <c:pt idx="170">
                  <c:v>0.64479156851924135</c:v>
                </c:pt>
                <c:pt idx="171">
                  <c:v>0.63925710026883864</c:v>
                </c:pt>
                <c:pt idx="172">
                  <c:v>0.63694707286440422</c:v>
                </c:pt>
                <c:pt idx="173">
                  <c:v>0.63985558712121215</c:v>
                </c:pt>
                <c:pt idx="174">
                  <c:v>0.64279311935675221</c:v>
                </c:pt>
                <c:pt idx="175">
                  <c:v>0.64258067890580051</c:v>
                </c:pt>
                <c:pt idx="176">
                  <c:v>0.64758242261332488</c:v>
                </c:pt>
                <c:pt idx="177">
                  <c:v>0.64966556820777188</c:v>
                </c:pt>
                <c:pt idx="178">
                  <c:v>0.64747678591127067</c:v>
                </c:pt>
                <c:pt idx="179">
                  <c:v>0.64802445666135733</c:v>
                </c:pt>
                <c:pt idx="180">
                  <c:v>0.63949715119423434</c:v>
                </c:pt>
                <c:pt idx="181">
                  <c:v>0.63375644413637755</c:v>
                </c:pt>
                <c:pt idx="182">
                  <c:v>0.62642487990623263</c:v>
                </c:pt>
                <c:pt idx="183">
                  <c:v>0.62276671162085717</c:v>
                </c:pt>
                <c:pt idx="184">
                  <c:v>0.62139781775287528</c:v>
                </c:pt>
                <c:pt idx="185">
                  <c:v>0.62917531166060292</c:v>
                </c:pt>
                <c:pt idx="186">
                  <c:v>0.63342379543088434</c:v>
                </c:pt>
                <c:pt idx="187">
                  <c:v>0.63337273443656428</c:v>
                </c:pt>
                <c:pt idx="188">
                  <c:v>0.63643228971504662</c:v>
                </c:pt>
                <c:pt idx="189">
                  <c:v>0.63700278152249967</c:v>
                </c:pt>
                <c:pt idx="190">
                  <c:v>0.63641744374336928</c:v>
                </c:pt>
                <c:pt idx="191">
                  <c:v>0.63515821967845243</c:v>
                </c:pt>
                <c:pt idx="192">
                  <c:v>0.63110268453483864</c:v>
                </c:pt>
                <c:pt idx="193">
                  <c:v>0.63215531962283766</c:v>
                </c:pt>
                <c:pt idx="194">
                  <c:v>0.63446684250188401</c:v>
                </c:pt>
                <c:pt idx="195">
                  <c:v>0.63180288374545701</c:v>
                </c:pt>
                <c:pt idx="196">
                  <c:v>0.63706980256769874</c:v>
                </c:pt>
                <c:pt idx="197">
                  <c:v>0.63428982949416268</c:v>
                </c:pt>
                <c:pt idx="198">
                  <c:v>0.6405993734100407</c:v>
                </c:pt>
                <c:pt idx="199">
                  <c:v>0.63858737808204091</c:v>
                </c:pt>
                <c:pt idx="200">
                  <c:v>0.64362302904254631</c:v>
                </c:pt>
                <c:pt idx="201">
                  <c:v>0.64044136464751855</c:v>
                </c:pt>
                <c:pt idx="202">
                  <c:v>0.64211836296735436</c:v>
                </c:pt>
                <c:pt idx="203">
                  <c:v>0.64235559153102728</c:v>
                </c:pt>
                <c:pt idx="204">
                  <c:v>0.64344097287910318</c:v>
                </c:pt>
                <c:pt idx="205">
                  <c:v>0.63747471622682805</c:v>
                </c:pt>
                <c:pt idx="206">
                  <c:v>0.63750431570633326</c:v>
                </c:pt>
                <c:pt idx="207">
                  <c:v>0.63848509643483331</c:v>
                </c:pt>
                <c:pt idx="208">
                  <c:v>0.64203510765633787</c:v>
                </c:pt>
                <c:pt idx="209">
                  <c:v>0.64207006751826501</c:v>
                </c:pt>
                <c:pt idx="210">
                  <c:v>0.64007879688825253</c:v>
                </c:pt>
                <c:pt idx="211">
                  <c:v>0.63847377794653437</c:v>
                </c:pt>
                <c:pt idx="212">
                  <c:v>0.6377524332395953</c:v>
                </c:pt>
                <c:pt idx="213">
                  <c:v>0.64006398468621351</c:v>
                </c:pt>
                <c:pt idx="214">
                  <c:v>0.63964680683656072</c:v>
                </c:pt>
                <c:pt idx="215">
                  <c:v>0.64183706659149553</c:v>
                </c:pt>
                <c:pt idx="216">
                  <c:v>0.63782432196422711</c:v>
                </c:pt>
                <c:pt idx="217">
                  <c:v>0.64044065777635106</c:v>
                </c:pt>
                <c:pt idx="218">
                  <c:v>0.6382001454847761</c:v>
                </c:pt>
                <c:pt idx="219">
                  <c:v>0.63442909192022867</c:v>
                </c:pt>
                <c:pt idx="220">
                  <c:v>0.63118850822310701</c:v>
                </c:pt>
                <c:pt idx="221">
                  <c:v>0.62685640856305125</c:v>
                </c:pt>
                <c:pt idx="222">
                  <c:v>0.63154459064905888</c:v>
                </c:pt>
                <c:pt idx="223">
                  <c:v>0.62946345401477977</c:v>
                </c:pt>
                <c:pt idx="224">
                  <c:v>0.63332372553907523</c:v>
                </c:pt>
                <c:pt idx="225">
                  <c:v>0.63710709492149697</c:v>
                </c:pt>
                <c:pt idx="226">
                  <c:v>0.64399542538751631</c:v>
                </c:pt>
                <c:pt idx="227">
                  <c:v>0.65313987665714024</c:v>
                </c:pt>
                <c:pt idx="228">
                  <c:v>0.6508935733568959</c:v>
                </c:pt>
                <c:pt idx="229">
                  <c:v>0.65382952515356452</c:v>
                </c:pt>
                <c:pt idx="230">
                  <c:v>0.65362835570469802</c:v>
                </c:pt>
                <c:pt idx="231">
                  <c:v>0.65732001932678363</c:v>
                </c:pt>
                <c:pt idx="232">
                  <c:v>0.65708982422318429</c:v>
                </c:pt>
                <c:pt idx="233">
                  <c:v>0.65525539267511401</c:v>
                </c:pt>
                <c:pt idx="234">
                  <c:v>0.65662808996260069</c:v>
                </c:pt>
                <c:pt idx="235">
                  <c:v>0.65302757100806008</c:v>
                </c:pt>
                <c:pt idx="236">
                  <c:v>0.65563201599261878</c:v>
                </c:pt>
                <c:pt idx="237">
                  <c:v>0.65320467590915166</c:v>
                </c:pt>
                <c:pt idx="238">
                  <c:v>0.6560477453580903</c:v>
                </c:pt>
                <c:pt idx="239">
                  <c:v>0.65964879010847299</c:v>
                </c:pt>
                <c:pt idx="240">
                  <c:v>0.65900093966164641</c:v>
                </c:pt>
                <c:pt idx="241">
                  <c:v>0.65749394772936787</c:v>
                </c:pt>
                <c:pt idx="242">
                  <c:v>0.66511136113065694</c:v>
                </c:pt>
                <c:pt idx="243">
                  <c:v>0.66239458853438227</c:v>
                </c:pt>
                <c:pt idx="244">
                  <c:v>0.65921441863568631</c:v>
                </c:pt>
                <c:pt idx="245">
                  <c:v>0.66540940860515041</c:v>
                </c:pt>
                <c:pt idx="246">
                  <c:v>0.66061369673257508</c:v>
                </c:pt>
                <c:pt idx="247">
                  <c:v>0.66401995365792454</c:v>
                </c:pt>
                <c:pt idx="248">
                  <c:v>0.66640220523928839</c:v>
                </c:pt>
                <c:pt idx="249">
                  <c:v>0.66208428799555652</c:v>
                </c:pt>
                <c:pt idx="250">
                  <c:v>0.66048275937314738</c:v>
                </c:pt>
                <c:pt idx="251">
                  <c:v>0.65375279188181812</c:v>
                </c:pt>
                <c:pt idx="252">
                  <c:v>0.65481121369528572</c:v>
                </c:pt>
                <c:pt idx="253">
                  <c:v>0.65378769584795238</c:v>
                </c:pt>
                <c:pt idx="254">
                  <c:v>0.65412549407114629</c:v>
                </c:pt>
                <c:pt idx="255">
                  <c:v>0.65205304573485501</c:v>
                </c:pt>
                <c:pt idx="256">
                  <c:v>0.66018400646032638</c:v>
                </c:pt>
                <c:pt idx="257">
                  <c:v>0.6606242610712143</c:v>
                </c:pt>
                <c:pt idx="258">
                  <c:v>0.66051243143915139</c:v>
                </c:pt>
                <c:pt idx="259">
                  <c:v>0.66186381754221701</c:v>
                </c:pt>
                <c:pt idx="260">
                  <c:v>0.65866780790511414</c:v>
                </c:pt>
                <c:pt idx="261">
                  <c:v>0.65526131399586296</c:v>
                </c:pt>
                <c:pt idx="262">
                  <c:v>0.65753010848348847</c:v>
                </c:pt>
                <c:pt idx="263">
                  <c:v>0.66104442215328207</c:v>
                </c:pt>
                <c:pt idx="264">
                  <c:v>0.66392614124331106</c:v>
                </c:pt>
                <c:pt idx="265">
                  <c:v>0.65983293633960904</c:v>
                </c:pt>
                <c:pt idx="266">
                  <c:v>0.65824414866836212</c:v>
                </c:pt>
                <c:pt idx="267">
                  <c:v>0.64153484530843019</c:v>
                </c:pt>
                <c:pt idx="268">
                  <c:v>0.63486202328269015</c:v>
                </c:pt>
                <c:pt idx="269">
                  <c:v>0.63548488459276908</c:v>
                </c:pt>
                <c:pt idx="270">
                  <c:v>0.63944380995175776</c:v>
                </c:pt>
                <c:pt idx="271">
                  <c:v>0.65153103611979268</c:v>
                </c:pt>
                <c:pt idx="272">
                  <c:v>0.65199755536437909</c:v>
                </c:pt>
                <c:pt idx="273">
                  <c:v>0.65103869124902625</c:v>
                </c:pt>
                <c:pt idx="274">
                  <c:v>0.64232669663052233</c:v>
                </c:pt>
                <c:pt idx="275">
                  <c:v>0.64227090145994792</c:v>
                </c:pt>
                <c:pt idx="276">
                  <c:v>0.64745817582815191</c:v>
                </c:pt>
                <c:pt idx="277">
                  <c:v>0.65359349255501586</c:v>
                </c:pt>
                <c:pt idx="278">
                  <c:v>0.65944718346159215</c:v>
                </c:pt>
                <c:pt idx="279">
                  <c:v>0.66187757964395344</c:v>
                </c:pt>
                <c:pt idx="280">
                  <c:v>0.65250181248898786</c:v>
                </c:pt>
                <c:pt idx="281">
                  <c:v>0.65092987940023284</c:v>
                </c:pt>
                <c:pt idx="282">
                  <c:v>0.65379442143549682</c:v>
                </c:pt>
                <c:pt idx="283">
                  <c:v>0.65507188763002711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D12-40C7-B6BD-B9B36ED1CF5F}"/>
            </c:ext>
          </c:extLst>
        </c:ser>
        <c:ser>
          <c:idx val="1"/>
          <c:order val="1"/>
          <c:spPr>
            <a:ln w="19046" cap="rnd">
              <a:solidFill>
                <a:srgbClr val="00B0F0"/>
              </a:solidFill>
              <a:prstDash val="solid"/>
              <a:round/>
            </a:ln>
          </c:spPr>
          <c:marker>
            <c:symbol val="none"/>
          </c:marker>
          <c:trendline>
            <c:spPr>
              <a:ln w="38103" cap="rnd">
                <a:solidFill>
                  <a:srgbClr val="000000"/>
                </a:solidFill>
                <a:prstDash val="solid"/>
                <a:round/>
              </a:ln>
            </c:spPr>
            <c:trendlineType val="linear"/>
            <c:dispRSqr val="0"/>
            <c:dispEq val="0"/>
          </c:trendline>
          <c:cat>
            <c:strRef>
              <c:f>'Données-graph-4-8'!$A$16:$A$299</c:f>
              <c:strCache>
                <c:ptCount val="284"/>
                <c:pt idx="0">
                  <c:v>1952T2</c:v>
                </c:pt>
                <c:pt idx="1">
                  <c:v>1952T3</c:v>
                </c:pt>
                <c:pt idx="2">
                  <c:v>1952T4</c:v>
                </c:pt>
                <c:pt idx="3">
                  <c:v>1953T1</c:v>
                </c:pt>
                <c:pt idx="4">
                  <c:v>1953T2</c:v>
                </c:pt>
                <c:pt idx="5">
                  <c:v>1953T3</c:v>
                </c:pt>
                <c:pt idx="6">
                  <c:v>1953T4</c:v>
                </c:pt>
                <c:pt idx="7">
                  <c:v>1954T1</c:v>
                </c:pt>
                <c:pt idx="8">
                  <c:v>1954T2</c:v>
                </c:pt>
                <c:pt idx="9">
                  <c:v>1954T3</c:v>
                </c:pt>
                <c:pt idx="10">
                  <c:v>1954T4</c:v>
                </c:pt>
                <c:pt idx="11">
                  <c:v>1955T1</c:v>
                </c:pt>
                <c:pt idx="12">
                  <c:v>1955T2</c:v>
                </c:pt>
                <c:pt idx="13">
                  <c:v>1955T3</c:v>
                </c:pt>
                <c:pt idx="14">
                  <c:v>1955T4</c:v>
                </c:pt>
                <c:pt idx="15">
                  <c:v>1956T1</c:v>
                </c:pt>
                <c:pt idx="16">
                  <c:v>1956T2</c:v>
                </c:pt>
                <c:pt idx="17">
                  <c:v>1956T3</c:v>
                </c:pt>
                <c:pt idx="18">
                  <c:v>1956T4</c:v>
                </c:pt>
                <c:pt idx="19">
                  <c:v>1957T1</c:v>
                </c:pt>
                <c:pt idx="20">
                  <c:v>1957T2</c:v>
                </c:pt>
                <c:pt idx="21">
                  <c:v>1957T3</c:v>
                </c:pt>
                <c:pt idx="22">
                  <c:v>1957T4</c:v>
                </c:pt>
                <c:pt idx="23">
                  <c:v>1958T1</c:v>
                </c:pt>
                <c:pt idx="24">
                  <c:v>1958T2</c:v>
                </c:pt>
                <c:pt idx="25">
                  <c:v>1958T3</c:v>
                </c:pt>
                <c:pt idx="26">
                  <c:v>1958T4</c:v>
                </c:pt>
                <c:pt idx="27">
                  <c:v>1959T1</c:v>
                </c:pt>
                <c:pt idx="28">
                  <c:v>1959T2</c:v>
                </c:pt>
                <c:pt idx="29">
                  <c:v>1959T3</c:v>
                </c:pt>
                <c:pt idx="30">
                  <c:v>1959T4</c:v>
                </c:pt>
                <c:pt idx="31">
                  <c:v>1960T1</c:v>
                </c:pt>
                <c:pt idx="32">
                  <c:v>1960T2</c:v>
                </c:pt>
                <c:pt idx="33">
                  <c:v>1960T3</c:v>
                </c:pt>
                <c:pt idx="34">
                  <c:v>1960T4</c:v>
                </c:pt>
                <c:pt idx="35">
                  <c:v>1961T1</c:v>
                </c:pt>
                <c:pt idx="36">
                  <c:v>1961T2</c:v>
                </c:pt>
                <c:pt idx="37">
                  <c:v>1961T3</c:v>
                </c:pt>
                <c:pt idx="38">
                  <c:v>1961T4</c:v>
                </c:pt>
                <c:pt idx="39">
                  <c:v>1962T1</c:v>
                </c:pt>
                <c:pt idx="40">
                  <c:v>1962T2</c:v>
                </c:pt>
                <c:pt idx="41">
                  <c:v>1962T3</c:v>
                </c:pt>
                <c:pt idx="42">
                  <c:v>1962T4</c:v>
                </c:pt>
                <c:pt idx="43">
                  <c:v>1963T1</c:v>
                </c:pt>
                <c:pt idx="44">
                  <c:v>1963T2</c:v>
                </c:pt>
                <c:pt idx="45">
                  <c:v>1963T3</c:v>
                </c:pt>
                <c:pt idx="46">
                  <c:v>1963T4</c:v>
                </c:pt>
                <c:pt idx="47">
                  <c:v>1964T1</c:v>
                </c:pt>
                <c:pt idx="48">
                  <c:v>1964T2</c:v>
                </c:pt>
                <c:pt idx="49">
                  <c:v>1964T3</c:v>
                </c:pt>
                <c:pt idx="50">
                  <c:v>1964T4</c:v>
                </c:pt>
                <c:pt idx="51">
                  <c:v>1965T1</c:v>
                </c:pt>
                <c:pt idx="52">
                  <c:v>1965T2</c:v>
                </c:pt>
                <c:pt idx="53">
                  <c:v>1965T3</c:v>
                </c:pt>
                <c:pt idx="54">
                  <c:v>1965T4</c:v>
                </c:pt>
                <c:pt idx="55">
                  <c:v>1966T1</c:v>
                </c:pt>
                <c:pt idx="56">
                  <c:v>1966T2</c:v>
                </c:pt>
                <c:pt idx="57">
                  <c:v>1966T3</c:v>
                </c:pt>
                <c:pt idx="58">
                  <c:v>1966T4</c:v>
                </c:pt>
                <c:pt idx="59">
                  <c:v>1967T1</c:v>
                </c:pt>
                <c:pt idx="60">
                  <c:v>1967T2</c:v>
                </c:pt>
                <c:pt idx="61">
                  <c:v>1967T3</c:v>
                </c:pt>
                <c:pt idx="62">
                  <c:v>1967T4</c:v>
                </c:pt>
                <c:pt idx="63">
                  <c:v>1968T1</c:v>
                </c:pt>
                <c:pt idx="64">
                  <c:v>1968T2</c:v>
                </c:pt>
                <c:pt idx="65">
                  <c:v>1968T3</c:v>
                </c:pt>
                <c:pt idx="66">
                  <c:v>1968T4</c:v>
                </c:pt>
                <c:pt idx="67">
                  <c:v>1969T1</c:v>
                </c:pt>
                <c:pt idx="68">
                  <c:v>1969T2</c:v>
                </c:pt>
                <c:pt idx="69">
                  <c:v>1969T3</c:v>
                </c:pt>
                <c:pt idx="70">
                  <c:v>1969T4</c:v>
                </c:pt>
                <c:pt idx="71">
                  <c:v>1970T1</c:v>
                </c:pt>
                <c:pt idx="72">
                  <c:v>1970T2</c:v>
                </c:pt>
                <c:pt idx="73">
                  <c:v>1970T3</c:v>
                </c:pt>
                <c:pt idx="74">
                  <c:v>1970T4</c:v>
                </c:pt>
                <c:pt idx="75">
                  <c:v>1971T1</c:v>
                </c:pt>
                <c:pt idx="76">
                  <c:v>1971T2</c:v>
                </c:pt>
                <c:pt idx="77">
                  <c:v>1971T3</c:v>
                </c:pt>
                <c:pt idx="78">
                  <c:v>1971T4</c:v>
                </c:pt>
                <c:pt idx="79">
                  <c:v>1972T1</c:v>
                </c:pt>
                <c:pt idx="80">
                  <c:v>1972T2</c:v>
                </c:pt>
                <c:pt idx="81">
                  <c:v>1972T3</c:v>
                </c:pt>
                <c:pt idx="82">
                  <c:v>1972T4</c:v>
                </c:pt>
                <c:pt idx="83">
                  <c:v>1973T1</c:v>
                </c:pt>
                <c:pt idx="84">
                  <c:v>1973T2</c:v>
                </c:pt>
                <c:pt idx="85">
                  <c:v>1973T3</c:v>
                </c:pt>
                <c:pt idx="86">
                  <c:v>1973T4</c:v>
                </c:pt>
                <c:pt idx="87">
                  <c:v>1974T1</c:v>
                </c:pt>
                <c:pt idx="88">
                  <c:v>1974T2</c:v>
                </c:pt>
                <c:pt idx="89">
                  <c:v>1974T3</c:v>
                </c:pt>
                <c:pt idx="90">
                  <c:v>1974T4</c:v>
                </c:pt>
                <c:pt idx="91">
                  <c:v>1975T1</c:v>
                </c:pt>
                <c:pt idx="92">
                  <c:v>1975T2</c:v>
                </c:pt>
                <c:pt idx="93">
                  <c:v>1975T3</c:v>
                </c:pt>
                <c:pt idx="94">
                  <c:v>1975T4</c:v>
                </c:pt>
                <c:pt idx="95">
                  <c:v>1976T1</c:v>
                </c:pt>
                <c:pt idx="96">
                  <c:v>1976T2</c:v>
                </c:pt>
                <c:pt idx="97">
                  <c:v>1976T3</c:v>
                </c:pt>
                <c:pt idx="98">
                  <c:v>1976T4</c:v>
                </c:pt>
                <c:pt idx="99">
                  <c:v>1977T1</c:v>
                </c:pt>
                <c:pt idx="100">
                  <c:v>1977T2</c:v>
                </c:pt>
                <c:pt idx="101">
                  <c:v>1977T3</c:v>
                </c:pt>
                <c:pt idx="102">
                  <c:v>1977T4</c:v>
                </c:pt>
                <c:pt idx="103">
                  <c:v>1978T1</c:v>
                </c:pt>
                <c:pt idx="104">
                  <c:v>1978T2</c:v>
                </c:pt>
                <c:pt idx="105">
                  <c:v>1978T3</c:v>
                </c:pt>
                <c:pt idx="106">
                  <c:v>1978T4</c:v>
                </c:pt>
                <c:pt idx="107">
                  <c:v>1979T1</c:v>
                </c:pt>
                <c:pt idx="108">
                  <c:v>1979T2</c:v>
                </c:pt>
                <c:pt idx="109">
                  <c:v>1979T3</c:v>
                </c:pt>
                <c:pt idx="110">
                  <c:v>1979T4</c:v>
                </c:pt>
                <c:pt idx="111">
                  <c:v>1980T1</c:v>
                </c:pt>
                <c:pt idx="112">
                  <c:v>1980T2</c:v>
                </c:pt>
                <c:pt idx="113">
                  <c:v>1980T3</c:v>
                </c:pt>
                <c:pt idx="114">
                  <c:v>1980T4</c:v>
                </c:pt>
                <c:pt idx="115">
                  <c:v>1981T1</c:v>
                </c:pt>
                <c:pt idx="116">
                  <c:v>1981T2</c:v>
                </c:pt>
                <c:pt idx="117">
                  <c:v>1981T3</c:v>
                </c:pt>
                <c:pt idx="118">
                  <c:v>1981T4</c:v>
                </c:pt>
                <c:pt idx="119">
                  <c:v>1982T1</c:v>
                </c:pt>
                <c:pt idx="120">
                  <c:v>1982T2</c:v>
                </c:pt>
                <c:pt idx="121">
                  <c:v>1982T3</c:v>
                </c:pt>
                <c:pt idx="122">
                  <c:v>1982T4</c:v>
                </c:pt>
                <c:pt idx="123">
                  <c:v>1983T1</c:v>
                </c:pt>
                <c:pt idx="124">
                  <c:v>1983T2</c:v>
                </c:pt>
                <c:pt idx="125">
                  <c:v>1983T3</c:v>
                </c:pt>
                <c:pt idx="126">
                  <c:v>1983T4</c:v>
                </c:pt>
                <c:pt idx="127">
                  <c:v>1984T1</c:v>
                </c:pt>
                <c:pt idx="128">
                  <c:v>1984T2</c:v>
                </c:pt>
                <c:pt idx="129">
                  <c:v>1984T3</c:v>
                </c:pt>
                <c:pt idx="130">
                  <c:v>1984T4</c:v>
                </c:pt>
                <c:pt idx="131">
                  <c:v>1985T1</c:v>
                </c:pt>
                <c:pt idx="132">
                  <c:v>1985T2</c:v>
                </c:pt>
                <c:pt idx="133">
                  <c:v>1985T3</c:v>
                </c:pt>
                <c:pt idx="134">
                  <c:v>1985T4</c:v>
                </c:pt>
                <c:pt idx="135">
                  <c:v>1986T1</c:v>
                </c:pt>
                <c:pt idx="136">
                  <c:v>1986T2</c:v>
                </c:pt>
                <c:pt idx="137">
                  <c:v>1986T3</c:v>
                </c:pt>
                <c:pt idx="138">
                  <c:v>1986T4</c:v>
                </c:pt>
                <c:pt idx="139">
                  <c:v>1987T1</c:v>
                </c:pt>
                <c:pt idx="140">
                  <c:v>1987T2</c:v>
                </c:pt>
                <c:pt idx="141">
                  <c:v>1987T3</c:v>
                </c:pt>
                <c:pt idx="142">
                  <c:v>1987T4</c:v>
                </c:pt>
                <c:pt idx="143">
                  <c:v>1988T1</c:v>
                </c:pt>
                <c:pt idx="144">
                  <c:v>1988T2</c:v>
                </c:pt>
                <c:pt idx="145">
                  <c:v>1988T3</c:v>
                </c:pt>
                <c:pt idx="146">
                  <c:v>1988T4</c:v>
                </c:pt>
                <c:pt idx="147">
                  <c:v>1989T1</c:v>
                </c:pt>
                <c:pt idx="148">
                  <c:v>1989T2</c:v>
                </c:pt>
                <c:pt idx="149">
                  <c:v>1989T3</c:v>
                </c:pt>
                <c:pt idx="150">
                  <c:v>1989T4</c:v>
                </c:pt>
                <c:pt idx="151">
                  <c:v>1990T1</c:v>
                </c:pt>
                <c:pt idx="152">
                  <c:v>1990T2</c:v>
                </c:pt>
                <c:pt idx="153">
                  <c:v>1990T3</c:v>
                </c:pt>
                <c:pt idx="154">
                  <c:v>1990T4</c:v>
                </c:pt>
                <c:pt idx="155">
                  <c:v>1991T1</c:v>
                </c:pt>
                <c:pt idx="156">
                  <c:v>1991T2</c:v>
                </c:pt>
                <c:pt idx="157">
                  <c:v>1991T3</c:v>
                </c:pt>
                <c:pt idx="158">
                  <c:v>1991T4</c:v>
                </c:pt>
                <c:pt idx="159">
                  <c:v>1992T1</c:v>
                </c:pt>
                <c:pt idx="160">
                  <c:v>1992T2</c:v>
                </c:pt>
                <c:pt idx="161">
                  <c:v>1992T3</c:v>
                </c:pt>
                <c:pt idx="162">
                  <c:v>1992T4</c:v>
                </c:pt>
                <c:pt idx="163">
                  <c:v>1993T1</c:v>
                </c:pt>
                <c:pt idx="164">
                  <c:v>1993T2</c:v>
                </c:pt>
                <c:pt idx="165">
                  <c:v>1993T3</c:v>
                </c:pt>
                <c:pt idx="166">
                  <c:v>1993T4</c:v>
                </c:pt>
                <c:pt idx="167">
                  <c:v>1994T1</c:v>
                </c:pt>
                <c:pt idx="168">
                  <c:v>1994T2</c:v>
                </c:pt>
                <c:pt idx="169">
                  <c:v>1994T3</c:v>
                </c:pt>
                <c:pt idx="170">
                  <c:v>1994T4</c:v>
                </c:pt>
                <c:pt idx="171">
                  <c:v>1995T1</c:v>
                </c:pt>
                <c:pt idx="172">
                  <c:v>1995T2</c:v>
                </c:pt>
                <c:pt idx="173">
                  <c:v>1995T3</c:v>
                </c:pt>
                <c:pt idx="174">
                  <c:v>1995T4</c:v>
                </c:pt>
                <c:pt idx="175">
                  <c:v>1996T1</c:v>
                </c:pt>
                <c:pt idx="176">
                  <c:v>1996T2</c:v>
                </c:pt>
                <c:pt idx="177">
                  <c:v>1996T3</c:v>
                </c:pt>
                <c:pt idx="178">
                  <c:v>1996T4</c:v>
                </c:pt>
                <c:pt idx="179">
                  <c:v>1997T1</c:v>
                </c:pt>
                <c:pt idx="180">
                  <c:v>1997T2</c:v>
                </c:pt>
                <c:pt idx="181">
                  <c:v>1997T3</c:v>
                </c:pt>
                <c:pt idx="182">
                  <c:v>1997T4</c:v>
                </c:pt>
                <c:pt idx="183">
                  <c:v>1998T1</c:v>
                </c:pt>
                <c:pt idx="184">
                  <c:v>1998T2</c:v>
                </c:pt>
                <c:pt idx="185">
                  <c:v>1998T3</c:v>
                </c:pt>
                <c:pt idx="186">
                  <c:v>1998T4</c:v>
                </c:pt>
                <c:pt idx="187">
                  <c:v>1999T1</c:v>
                </c:pt>
                <c:pt idx="188">
                  <c:v>1999T2</c:v>
                </c:pt>
                <c:pt idx="189">
                  <c:v>1999T3</c:v>
                </c:pt>
                <c:pt idx="190">
                  <c:v>1999T4</c:v>
                </c:pt>
                <c:pt idx="191">
                  <c:v>2000T1</c:v>
                </c:pt>
                <c:pt idx="192">
                  <c:v>2000T2</c:v>
                </c:pt>
                <c:pt idx="193">
                  <c:v>2000T3</c:v>
                </c:pt>
                <c:pt idx="194">
                  <c:v>2000T4</c:v>
                </c:pt>
                <c:pt idx="195">
                  <c:v>2001T1</c:v>
                </c:pt>
                <c:pt idx="196">
                  <c:v>2001T2</c:v>
                </c:pt>
                <c:pt idx="197">
                  <c:v>2001T3</c:v>
                </c:pt>
                <c:pt idx="198">
                  <c:v>2001T4</c:v>
                </c:pt>
                <c:pt idx="199">
                  <c:v>2002T1</c:v>
                </c:pt>
                <c:pt idx="200">
                  <c:v>2002T2</c:v>
                </c:pt>
                <c:pt idx="201">
                  <c:v>2002T3</c:v>
                </c:pt>
                <c:pt idx="202">
                  <c:v>2002T4</c:v>
                </c:pt>
                <c:pt idx="203">
                  <c:v>2003T1</c:v>
                </c:pt>
                <c:pt idx="204">
                  <c:v>2003T2</c:v>
                </c:pt>
                <c:pt idx="205">
                  <c:v>2003T3</c:v>
                </c:pt>
                <c:pt idx="206">
                  <c:v>2003T4</c:v>
                </c:pt>
                <c:pt idx="207">
                  <c:v>2004T1</c:v>
                </c:pt>
                <c:pt idx="208">
                  <c:v>2004T2</c:v>
                </c:pt>
                <c:pt idx="209">
                  <c:v>2004T3</c:v>
                </c:pt>
                <c:pt idx="210">
                  <c:v>2004T4</c:v>
                </c:pt>
                <c:pt idx="211">
                  <c:v>2005T1</c:v>
                </c:pt>
                <c:pt idx="212">
                  <c:v>2005T2</c:v>
                </c:pt>
                <c:pt idx="213">
                  <c:v>2005T3</c:v>
                </c:pt>
                <c:pt idx="214">
                  <c:v>2005T4</c:v>
                </c:pt>
                <c:pt idx="215">
                  <c:v>2006T1</c:v>
                </c:pt>
                <c:pt idx="216">
                  <c:v>2006T2</c:v>
                </c:pt>
                <c:pt idx="217">
                  <c:v>2006T3</c:v>
                </c:pt>
                <c:pt idx="218">
                  <c:v>2006T4</c:v>
                </c:pt>
                <c:pt idx="219">
                  <c:v>2007T1</c:v>
                </c:pt>
                <c:pt idx="220">
                  <c:v>2007T2</c:v>
                </c:pt>
                <c:pt idx="221">
                  <c:v>2007T3</c:v>
                </c:pt>
                <c:pt idx="222">
                  <c:v>2007T4</c:v>
                </c:pt>
                <c:pt idx="223">
                  <c:v>2008T1</c:v>
                </c:pt>
                <c:pt idx="224">
                  <c:v>2008T2</c:v>
                </c:pt>
                <c:pt idx="225">
                  <c:v>2008T3</c:v>
                </c:pt>
                <c:pt idx="226">
                  <c:v>2008T4</c:v>
                </c:pt>
                <c:pt idx="227">
                  <c:v>2009T1</c:v>
                </c:pt>
                <c:pt idx="228">
                  <c:v>2009T2</c:v>
                </c:pt>
                <c:pt idx="229">
                  <c:v>2009T3</c:v>
                </c:pt>
                <c:pt idx="230">
                  <c:v>2009T4</c:v>
                </c:pt>
                <c:pt idx="231">
                  <c:v>2010T1</c:v>
                </c:pt>
                <c:pt idx="232">
                  <c:v>2010T2</c:v>
                </c:pt>
                <c:pt idx="233">
                  <c:v>2010T3</c:v>
                </c:pt>
                <c:pt idx="234">
                  <c:v>2010T4</c:v>
                </c:pt>
                <c:pt idx="235">
                  <c:v>2011T1</c:v>
                </c:pt>
                <c:pt idx="236">
                  <c:v>2011T2</c:v>
                </c:pt>
                <c:pt idx="237">
                  <c:v>2011T3</c:v>
                </c:pt>
                <c:pt idx="238">
                  <c:v>2011T4</c:v>
                </c:pt>
                <c:pt idx="239">
                  <c:v>2012T1</c:v>
                </c:pt>
                <c:pt idx="240">
                  <c:v>2012T2</c:v>
                </c:pt>
                <c:pt idx="241">
                  <c:v>2012T3</c:v>
                </c:pt>
                <c:pt idx="242">
                  <c:v>2012T4</c:v>
                </c:pt>
                <c:pt idx="243">
                  <c:v>2013T1</c:v>
                </c:pt>
                <c:pt idx="244">
                  <c:v>2013T2</c:v>
                </c:pt>
                <c:pt idx="245">
                  <c:v>2013T3</c:v>
                </c:pt>
                <c:pt idx="246">
                  <c:v>2013T4</c:v>
                </c:pt>
                <c:pt idx="247">
                  <c:v>2014T1</c:v>
                </c:pt>
                <c:pt idx="248">
                  <c:v>2014T2</c:v>
                </c:pt>
                <c:pt idx="249">
                  <c:v>2014T3</c:v>
                </c:pt>
                <c:pt idx="250">
                  <c:v>2014T4</c:v>
                </c:pt>
                <c:pt idx="251">
                  <c:v>2015T1</c:v>
                </c:pt>
                <c:pt idx="252">
                  <c:v>2015T2</c:v>
                </c:pt>
                <c:pt idx="253">
                  <c:v>2015T3</c:v>
                </c:pt>
                <c:pt idx="254">
                  <c:v>2015T4</c:v>
                </c:pt>
                <c:pt idx="255">
                  <c:v>2016T1</c:v>
                </c:pt>
                <c:pt idx="256">
                  <c:v>2016T2</c:v>
                </c:pt>
                <c:pt idx="257">
                  <c:v>2016T3</c:v>
                </c:pt>
                <c:pt idx="258">
                  <c:v>2016T4</c:v>
                </c:pt>
                <c:pt idx="259">
                  <c:v>2017T1</c:v>
                </c:pt>
                <c:pt idx="260">
                  <c:v>2017T2</c:v>
                </c:pt>
                <c:pt idx="261">
                  <c:v>2017T3</c:v>
                </c:pt>
                <c:pt idx="262">
                  <c:v>2017T4</c:v>
                </c:pt>
                <c:pt idx="263">
                  <c:v>2018T1</c:v>
                </c:pt>
                <c:pt idx="264">
                  <c:v>2018T2</c:v>
                </c:pt>
                <c:pt idx="265">
                  <c:v>2018T3</c:v>
                </c:pt>
                <c:pt idx="266">
                  <c:v>2018T4</c:v>
                </c:pt>
                <c:pt idx="267">
                  <c:v>2019T1</c:v>
                </c:pt>
                <c:pt idx="268">
                  <c:v>2019T2</c:v>
                </c:pt>
                <c:pt idx="269">
                  <c:v>2019T3</c:v>
                </c:pt>
                <c:pt idx="270">
                  <c:v>2019T4</c:v>
                </c:pt>
                <c:pt idx="271">
                  <c:v>2020T1</c:v>
                </c:pt>
                <c:pt idx="272">
                  <c:v>2020T2</c:v>
                </c:pt>
                <c:pt idx="273">
                  <c:v>2020T3</c:v>
                </c:pt>
                <c:pt idx="274">
                  <c:v>2020T4</c:v>
                </c:pt>
                <c:pt idx="275">
                  <c:v>2021T1</c:v>
                </c:pt>
                <c:pt idx="276">
                  <c:v>2021T2</c:v>
                </c:pt>
                <c:pt idx="277">
                  <c:v>2021T3</c:v>
                </c:pt>
                <c:pt idx="278">
                  <c:v>2021T4</c:v>
                </c:pt>
                <c:pt idx="279">
                  <c:v>2022T1</c:v>
                </c:pt>
                <c:pt idx="280">
                  <c:v>2022T2</c:v>
                </c:pt>
                <c:pt idx="281">
                  <c:v>2022T3</c:v>
                </c:pt>
                <c:pt idx="282">
                  <c:v>2022T4</c:v>
                </c:pt>
                <c:pt idx="283">
                  <c:v>2023T1</c:v>
                </c:pt>
              </c:strCache>
            </c:strRef>
          </c:cat>
          <c:val>
            <c:numRef>
              <c:f>'Données-graph-4-8'!$P$16:$P$102</c:f>
              <c:numCache>
                <c:formatCode>0.00%</c:formatCode>
                <c:ptCount val="87"/>
                <c:pt idx="0">
                  <c:v>0.68870895186684666</c:v>
                </c:pt>
                <c:pt idx="1">
                  <c:v>0.6794363716424483</c:v>
                </c:pt>
                <c:pt idx="2">
                  <c:v>0.69158460161145929</c:v>
                </c:pt>
                <c:pt idx="3">
                  <c:v>0.68137687555163284</c:v>
                </c:pt>
                <c:pt idx="4">
                  <c:v>0.67082079931241956</c:v>
                </c:pt>
                <c:pt idx="5">
                  <c:v>0.67321657411362656</c:v>
                </c:pt>
                <c:pt idx="6">
                  <c:v>0.67056856187290981</c:v>
                </c:pt>
                <c:pt idx="7">
                  <c:v>0.69053601340033499</c:v>
                </c:pt>
                <c:pt idx="8">
                  <c:v>0.68686868686868685</c:v>
                </c:pt>
                <c:pt idx="9">
                  <c:v>0.67527386541471057</c:v>
                </c:pt>
                <c:pt idx="10">
                  <c:v>0.6901408450704225</c:v>
                </c:pt>
                <c:pt idx="11">
                  <c:v>0.68943151468905006</c:v>
                </c:pt>
                <c:pt idx="12">
                  <c:v>0.68036697247706424</c:v>
                </c:pt>
                <c:pt idx="13">
                  <c:v>0.68500000000000005</c:v>
                </c:pt>
                <c:pt idx="14">
                  <c:v>0.68799723279142166</c:v>
                </c:pt>
                <c:pt idx="15">
                  <c:v>0.69993188010899188</c:v>
                </c:pt>
                <c:pt idx="16">
                  <c:v>0.68586218052410219</c:v>
                </c:pt>
                <c:pt idx="17">
                  <c:v>0.69379968203497622</c:v>
                </c:pt>
                <c:pt idx="18">
                  <c:v>0.68595041322314054</c:v>
                </c:pt>
                <c:pt idx="19">
                  <c:v>0.68330362448009507</c:v>
                </c:pt>
                <c:pt idx="20">
                  <c:v>0.70068027210884354</c:v>
                </c:pt>
                <c:pt idx="21">
                  <c:v>0.68674698795180722</c:v>
                </c:pt>
                <c:pt idx="22">
                  <c:v>0.68426695255963554</c:v>
                </c:pt>
                <c:pt idx="23">
                  <c:v>0.67315470171890801</c:v>
                </c:pt>
                <c:pt idx="24">
                  <c:v>0.68068266139005684</c:v>
                </c:pt>
                <c:pt idx="25">
                  <c:v>0.68855672629257514</c:v>
                </c:pt>
                <c:pt idx="26">
                  <c:v>0.68668596237337198</c:v>
                </c:pt>
                <c:pt idx="27">
                  <c:v>0.68494445757504141</c:v>
                </c:pt>
                <c:pt idx="28">
                  <c:v>0.67140600315955767</c:v>
                </c:pt>
                <c:pt idx="29">
                  <c:v>0.67397563676633443</c:v>
                </c:pt>
                <c:pt idx="30">
                  <c:v>0.65724530689727911</c:v>
                </c:pt>
                <c:pt idx="31">
                  <c:v>0.662316138388233</c:v>
                </c:pt>
                <c:pt idx="32">
                  <c:v>0.65448372278809663</c:v>
                </c:pt>
                <c:pt idx="33">
                  <c:v>0.6585984774546163</c:v>
                </c:pt>
                <c:pt idx="34">
                  <c:v>0.66229570505511215</c:v>
                </c:pt>
                <c:pt idx="35">
                  <c:v>0.6535792549306062</c:v>
                </c:pt>
                <c:pt idx="36">
                  <c:v>0.67248908296943222</c:v>
                </c:pt>
                <c:pt idx="37">
                  <c:v>0.67980734926864073</c:v>
                </c:pt>
                <c:pt idx="38">
                  <c:v>0.68772973919131797</c:v>
                </c:pt>
                <c:pt idx="39">
                  <c:v>0.68225399495374262</c:v>
                </c:pt>
                <c:pt idx="40">
                  <c:v>0.68796433878157492</c:v>
                </c:pt>
                <c:pt idx="41">
                  <c:v>0.69150137074665385</c:v>
                </c:pt>
                <c:pt idx="42">
                  <c:v>0.69400532164658002</c:v>
                </c:pt>
                <c:pt idx="43">
                  <c:v>0.74955364388897916</c:v>
                </c:pt>
                <c:pt idx="44">
                  <c:v>0.68475157053112501</c:v>
                </c:pt>
                <c:pt idx="45">
                  <c:v>0.66648728642540023</c:v>
                </c:pt>
                <c:pt idx="46">
                  <c:v>0.69414640771424685</c:v>
                </c:pt>
                <c:pt idx="47">
                  <c:v>0.686724970630466</c:v>
                </c:pt>
                <c:pt idx="48">
                  <c:v>0.69793281653746775</c:v>
                </c:pt>
                <c:pt idx="49">
                  <c:v>0.6924041113060917</c:v>
                </c:pt>
                <c:pt idx="50">
                  <c:v>0.68800194694572891</c:v>
                </c:pt>
                <c:pt idx="51">
                  <c:v>0.69106178764247139</c:v>
                </c:pt>
                <c:pt idx="52">
                  <c:v>0.6883939038686987</c:v>
                </c:pt>
                <c:pt idx="53">
                  <c:v>0.68719834520799816</c:v>
                </c:pt>
                <c:pt idx="54">
                  <c:v>0.68902714932126696</c:v>
                </c:pt>
                <c:pt idx="55">
                  <c:v>0.68821503943130069</c:v>
                </c:pt>
                <c:pt idx="56">
                  <c:v>0.68028017241379313</c:v>
                </c:pt>
                <c:pt idx="57">
                  <c:v>0.68366263012534523</c:v>
                </c:pt>
                <c:pt idx="58">
                  <c:v>0.69029889879391715</c:v>
                </c:pt>
                <c:pt idx="59">
                  <c:v>0.68786303882604705</c:v>
                </c:pt>
                <c:pt idx="60">
                  <c:v>0.68933212450891523</c:v>
                </c:pt>
                <c:pt idx="61">
                  <c:v>0.67685546875000002</c:v>
                </c:pt>
                <c:pt idx="62">
                  <c:v>0.68289128533955124</c:v>
                </c:pt>
                <c:pt idx="63">
                  <c:v>0.67161254199328113</c:v>
                </c:pt>
                <c:pt idx="64">
                  <c:v>0.72374245472837029</c:v>
                </c:pt>
                <c:pt idx="65">
                  <c:v>0.69726374683101666</c:v>
                </c:pt>
                <c:pt idx="66">
                  <c:v>0.68731168396384323</c:v>
                </c:pt>
                <c:pt idx="67">
                  <c:v>0.68853800212713723</c:v>
                </c:pt>
                <c:pt idx="68">
                  <c:v>0.68777742549143961</c:v>
                </c:pt>
                <c:pt idx="69">
                  <c:v>0.69764540776547623</c:v>
                </c:pt>
                <c:pt idx="70">
                  <c:v>0.71050416953561313</c:v>
                </c:pt>
                <c:pt idx="71">
                  <c:v>0.69924539254099549</c:v>
                </c:pt>
                <c:pt idx="72">
                  <c:v>0.69426172148355503</c:v>
                </c:pt>
                <c:pt idx="73">
                  <c:v>0.68655812701829921</c:v>
                </c:pt>
                <c:pt idx="74">
                  <c:v>0.69563212332828239</c:v>
                </c:pt>
                <c:pt idx="75">
                  <c:v>0.68526897938662645</c:v>
                </c:pt>
                <c:pt idx="76">
                  <c:v>0.68996791707798633</c:v>
                </c:pt>
                <c:pt idx="77">
                  <c:v>0.6854680534918276</c:v>
                </c:pt>
                <c:pt idx="78">
                  <c:v>0.70094173042966446</c:v>
                </c:pt>
                <c:pt idx="79">
                  <c:v>0.69062748212867364</c:v>
                </c:pt>
                <c:pt idx="80">
                  <c:v>0.70037976097397525</c:v>
                </c:pt>
                <c:pt idx="81">
                  <c:v>0.69653723948516355</c:v>
                </c:pt>
                <c:pt idx="82">
                  <c:v>0.70172782794800859</c:v>
                </c:pt>
                <c:pt idx="83">
                  <c:v>0.69625049860390897</c:v>
                </c:pt>
                <c:pt idx="84">
                  <c:v>0.69405736723650824</c:v>
                </c:pt>
                <c:pt idx="85">
                  <c:v>0.6865272042474021</c:v>
                </c:pt>
                <c:pt idx="86">
                  <c:v>0.67630380616891494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D12-40C7-B6BD-B9B36ED1C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544400"/>
        <c:axId val="824544072"/>
      </c:lineChart>
      <c:scatterChart>
        <c:scatterStyle val="lineMarker"/>
        <c:varyColors val="0"/>
        <c:ser>
          <c:idx val="2"/>
          <c:order val="2"/>
          <c:spPr>
            <a:ln>
              <a:noFill/>
            </a:ln>
          </c:spPr>
          <c:marker>
            <c:symbol val="none"/>
          </c:marker>
          <c:trendline>
            <c:spPr>
              <a:ln w="38103" cap="rnd">
                <a:solidFill>
                  <a:srgbClr val="000000"/>
                </a:solidFill>
                <a:prstDash val="solid"/>
                <a:round/>
              </a:ln>
            </c:spPr>
            <c:trendlineType val="linear"/>
            <c:dispRSqr val="0"/>
            <c:dispEq val="0"/>
          </c:trendline>
          <c:xVal>
            <c:numRef>
              <c:f>'Données-graph-4-8'!$R$102:$R$130</c:f>
              <c:numCache>
                <c:formatCode>General</c:formatCode>
                <c:ptCount val="29"/>
                <c:pt idx="0">
                  <c:v>87</c:v>
                </c:pt>
                <c:pt idx="1">
                  <c:v>88</c:v>
                </c:pt>
                <c:pt idx="2">
                  <c:v>89</c:v>
                </c:pt>
                <c:pt idx="3">
                  <c:v>90</c:v>
                </c:pt>
                <c:pt idx="4">
                  <c:v>91</c:v>
                </c:pt>
                <c:pt idx="5">
                  <c:v>92</c:v>
                </c:pt>
                <c:pt idx="6">
                  <c:v>93</c:v>
                </c:pt>
                <c:pt idx="7">
                  <c:v>94</c:v>
                </c:pt>
                <c:pt idx="8">
                  <c:v>95</c:v>
                </c:pt>
                <c:pt idx="9">
                  <c:v>96</c:v>
                </c:pt>
                <c:pt idx="10">
                  <c:v>97</c:v>
                </c:pt>
                <c:pt idx="11">
                  <c:v>98</c:v>
                </c:pt>
                <c:pt idx="12">
                  <c:v>99</c:v>
                </c:pt>
                <c:pt idx="13">
                  <c:v>100</c:v>
                </c:pt>
                <c:pt idx="14">
                  <c:v>101</c:v>
                </c:pt>
                <c:pt idx="15">
                  <c:v>102</c:v>
                </c:pt>
                <c:pt idx="16">
                  <c:v>103</c:v>
                </c:pt>
                <c:pt idx="17">
                  <c:v>104</c:v>
                </c:pt>
                <c:pt idx="18">
                  <c:v>105</c:v>
                </c:pt>
                <c:pt idx="19">
                  <c:v>106</c:v>
                </c:pt>
                <c:pt idx="20">
                  <c:v>107</c:v>
                </c:pt>
                <c:pt idx="21">
                  <c:v>108</c:v>
                </c:pt>
                <c:pt idx="22">
                  <c:v>109</c:v>
                </c:pt>
                <c:pt idx="23">
                  <c:v>110</c:v>
                </c:pt>
                <c:pt idx="24">
                  <c:v>111</c:v>
                </c:pt>
                <c:pt idx="25">
                  <c:v>112</c:v>
                </c:pt>
                <c:pt idx="26">
                  <c:v>113</c:v>
                </c:pt>
                <c:pt idx="27">
                  <c:v>114</c:v>
                </c:pt>
                <c:pt idx="28">
                  <c:v>115</c:v>
                </c:pt>
              </c:numCache>
            </c:numRef>
          </c:xVal>
          <c:yVal>
            <c:numRef>
              <c:f>'Données-graph-4-8'!$Q$102:$Q$130</c:f>
              <c:numCache>
                <c:formatCode>0.00%</c:formatCode>
                <c:ptCount val="29"/>
                <c:pt idx="0">
                  <c:v>0.67630380616891494</c:v>
                </c:pt>
                <c:pt idx="1">
                  <c:v>0.69902010474742349</c:v>
                </c:pt>
                <c:pt idx="2">
                  <c:v>0.71419783464566922</c:v>
                </c:pt>
                <c:pt idx="3">
                  <c:v>0.70374662031672452</c:v>
                </c:pt>
                <c:pt idx="4">
                  <c:v>0.69869368366362339</c:v>
                </c:pt>
                <c:pt idx="5">
                  <c:v>0.71319235373063949</c:v>
                </c:pt>
                <c:pt idx="6">
                  <c:v>0.72621248755511303</c:v>
                </c:pt>
                <c:pt idx="7">
                  <c:v>0.73329625252033648</c:v>
                </c:pt>
                <c:pt idx="8">
                  <c:v>0.73237545320263187</c:v>
                </c:pt>
                <c:pt idx="9">
                  <c:v>0.73134905295709318</c:v>
                </c:pt>
                <c:pt idx="10">
                  <c:v>0.72805666769325539</c:v>
                </c:pt>
                <c:pt idx="11">
                  <c:v>0.72724310554222582</c:v>
                </c:pt>
                <c:pt idx="12">
                  <c:v>0.72828233677762833</c:v>
                </c:pt>
                <c:pt idx="13">
                  <c:v>0.72194826303754922</c:v>
                </c:pt>
                <c:pt idx="14">
                  <c:v>0.71444550974752319</c:v>
                </c:pt>
                <c:pt idx="15">
                  <c:v>0.71429681429681446</c:v>
                </c:pt>
                <c:pt idx="16">
                  <c:v>0.72428989937587573</c:v>
                </c:pt>
                <c:pt idx="17">
                  <c:v>0.73153455309989246</c:v>
                </c:pt>
                <c:pt idx="18">
                  <c:v>0.72248746431227662</c:v>
                </c:pt>
                <c:pt idx="19">
                  <c:v>0.71700551542704183</c:v>
                </c:pt>
                <c:pt idx="20">
                  <c:v>0.71893823608738661</c:v>
                </c:pt>
                <c:pt idx="21">
                  <c:v>0.71534873630545603</c:v>
                </c:pt>
                <c:pt idx="22">
                  <c:v>0.72845424523276869</c:v>
                </c:pt>
                <c:pt idx="23">
                  <c:v>0.72286647611269905</c:v>
                </c:pt>
                <c:pt idx="24">
                  <c:v>0.72929942627995159</c:v>
                </c:pt>
                <c:pt idx="25">
                  <c:v>0.72160330986316457</c:v>
                </c:pt>
                <c:pt idx="26">
                  <c:v>0.72990068246129947</c:v>
                </c:pt>
                <c:pt idx="27">
                  <c:v>0.73553614610026341</c:v>
                </c:pt>
                <c:pt idx="28">
                  <c:v>0.74596114155576121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4-BD12-40C7-B6BD-B9B36ED1CF5F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none"/>
          </c:marker>
          <c:trendline>
            <c:spPr>
              <a:ln w="38103" cap="rnd">
                <a:solidFill>
                  <a:srgbClr val="000000"/>
                </a:solidFill>
                <a:prstDash val="solid"/>
                <a:round/>
              </a:ln>
            </c:spPr>
            <c:trendlineType val="linear"/>
            <c:dispRSqr val="0"/>
            <c:dispEq val="0"/>
          </c:trendline>
          <c:xVal>
            <c:numRef>
              <c:f>'Données-graph-4-8'!$T$130:$T$165</c:f>
              <c:numCache>
                <c:formatCode>General</c:formatCode>
                <c:ptCount val="36"/>
                <c:pt idx="0">
                  <c:v>115</c:v>
                </c:pt>
                <c:pt idx="1">
                  <c:v>116</c:v>
                </c:pt>
                <c:pt idx="2">
                  <c:v>117</c:v>
                </c:pt>
                <c:pt idx="3">
                  <c:v>118</c:v>
                </c:pt>
                <c:pt idx="4">
                  <c:v>119</c:v>
                </c:pt>
                <c:pt idx="5">
                  <c:v>120</c:v>
                </c:pt>
                <c:pt idx="6">
                  <c:v>121</c:v>
                </c:pt>
                <c:pt idx="7">
                  <c:v>122</c:v>
                </c:pt>
                <c:pt idx="8">
                  <c:v>123</c:v>
                </c:pt>
                <c:pt idx="9">
                  <c:v>124</c:v>
                </c:pt>
                <c:pt idx="10">
                  <c:v>125</c:v>
                </c:pt>
                <c:pt idx="11">
                  <c:v>126</c:v>
                </c:pt>
                <c:pt idx="12">
                  <c:v>127</c:v>
                </c:pt>
                <c:pt idx="13">
                  <c:v>128</c:v>
                </c:pt>
                <c:pt idx="14">
                  <c:v>129</c:v>
                </c:pt>
                <c:pt idx="15">
                  <c:v>130</c:v>
                </c:pt>
                <c:pt idx="16">
                  <c:v>131</c:v>
                </c:pt>
                <c:pt idx="17">
                  <c:v>132</c:v>
                </c:pt>
                <c:pt idx="18">
                  <c:v>133</c:v>
                </c:pt>
                <c:pt idx="19">
                  <c:v>134</c:v>
                </c:pt>
                <c:pt idx="20">
                  <c:v>135</c:v>
                </c:pt>
                <c:pt idx="21">
                  <c:v>136</c:v>
                </c:pt>
                <c:pt idx="22">
                  <c:v>137</c:v>
                </c:pt>
                <c:pt idx="23">
                  <c:v>138</c:v>
                </c:pt>
                <c:pt idx="24">
                  <c:v>139</c:v>
                </c:pt>
                <c:pt idx="25">
                  <c:v>140</c:v>
                </c:pt>
                <c:pt idx="26">
                  <c:v>141</c:v>
                </c:pt>
                <c:pt idx="27">
                  <c:v>142</c:v>
                </c:pt>
                <c:pt idx="28">
                  <c:v>143</c:v>
                </c:pt>
                <c:pt idx="29">
                  <c:v>144</c:v>
                </c:pt>
                <c:pt idx="30">
                  <c:v>145</c:v>
                </c:pt>
                <c:pt idx="31">
                  <c:v>146</c:v>
                </c:pt>
                <c:pt idx="32">
                  <c:v>147</c:v>
                </c:pt>
                <c:pt idx="33">
                  <c:v>148</c:v>
                </c:pt>
                <c:pt idx="34">
                  <c:v>149</c:v>
                </c:pt>
                <c:pt idx="35">
                  <c:v>150</c:v>
                </c:pt>
              </c:numCache>
            </c:numRef>
          </c:xVal>
          <c:yVal>
            <c:numRef>
              <c:f>'Données-graph-4-8'!$S$130:$S$165</c:f>
              <c:numCache>
                <c:formatCode>0.00%</c:formatCode>
                <c:ptCount val="36"/>
                <c:pt idx="0">
                  <c:v>0.74596114155576121</c:v>
                </c:pt>
                <c:pt idx="1">
                  <c:v>0.73924441017733233</c:v>
                </c:pt>
                <c:pt idx="2">
                  <c:v>0.73719221604447982</c:v>
                </c:pt>
                <c:pt idx="3">
                  <c:v>0.73306664966691104</c:v>
                </c:pt>
                <c:pt idx="4">
                  <c:v>0.73157693191391604</c:v>
                </c:pt>
                <c:pt idx="5">
                  <c:v>0.73234605702845545</c:v>
                </c:pt>
                <c:pt idx="6">
                  <c:v>0.72910720401872353</c:v>
                </c:pt>
                <c:pt idx="7">
                  <c:v>0.73964009990917357</c:v>
                </c:pt>
                <c:pt idx="8">
                  <c:v>0.73907606807919424</c:v>
                </c:pt>
                <c:pt idx="9">
                  <c:v>0.73944127446616226</c:v>
                </c:pt>
                <c:pt idx="10">
                  <c:v>0.73244186656868404</c:v>
                </c:pt>
                <c:pt idx="11">
                  <c:v>0.72818697965730583</c:v>
                </c:pt>
                <c:pt idx="12">
                  <c:v>0.72669399145373681</c:v>
                </c:pt>
                <c:pt idx="13">
                  <c:v>0.72090359684179739</c:v>
                </c:pt>
                <c:pt idx="14">
                  <c:v>0.72213837382013324</c:v>
                </c:pt>
                <c:pt idx="15">
                  <c:v>0.707213711334155</c:v>
                </c:pt>
                <c:pt idx="16">
                  <c:v>0.71634940236259004</c:v>
                </c:pt>
                <c:pt idx="17">
                  <c:v>0.7152506221116246</c:v>
                </c:pt>
                <c:pt idx="18">
                  <c:v>0.70551005627054419</c:v>
                </c:pt>
                <c:pt idx="19">
                  <c:v>0.69986341036988475</c:v>
                </c:pt>
                <c:pt idx="20">
                  <c:v>0.6964764992592275</c:v>
                </c:pt>
                <c:pt idx="21">
                  <c:v>0.681840440938975</c:v>
                </c:pt>
                <c:pt idx="22">
                  <c:v>0.67913092035128686</c:v>
                </c:pt>
                <c:pt idx="23">
                  <c:v>0.66489546261140253</c:v>
                </c:pt>
                <c:pt idx="24">
                  <c:v>0.66266726837499501</c:v>
                </c:pt>
                <c:pt idx="25">
                  <c:v>0.6774684389295742</c:v>
                </c:pt>
                <c:pt idx="26">
                  <c:v>0.66732880393060034</c:v>
                </c:pt>
                <c:pt idx="27">
                  <c:v>0.66439988320727883</c:v>
                </c:pt>
                <c:pt idx="28">
                  <c:v>0.65812224947860687</c:v>
                </c:pt>
                <c:pt idx="29">
                  <c:v>0.6535322313309142</c:v>
                </c:pt>
                <c:pt idx="30">
                  <c:v>0.65023242710240869</c:v>
                </c:pt>
                <c:pt idx="31">
                  <c:v>0.64466896327146206</c:v>
                </c:pt>
                <c:pt idx="32">
                  <c:v>0.64324806012559799</c:v>
                </c:pt>
                <c:pt idx="33">
                  <c:v>0.64272640327155206</c:v>
                </c:pt>
                <c:pt idx="34">
                  <c:v>0.64709621685058116</c:v>
                </c:pt>
                <c:pt idx="35">
                  <c:v>0.64025815510047779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6-BD12-40C7-B6BD-B9B36ED1CF5F}"/>
            </c:ext>
          </c:extLst>
        </c:ser>
        <c:ser>
          <c:idx val="4"/>
          <c:order val="4"/>
          <c:spPr>
            <a:ln>
              <a:noFill/>
            </a:ln>
          </c:spPr>
          <c:marker>
            <c:symbol val="none"/>
          </c:marker>
          <c:trendline>
            <c:spPr>
              <a:ln w="38103" cap="rnd">
                <a:solidFill>
                  <a:srgbClr val="000000"/>
                </a:solidFill>
                <a:prstDash val="solid"/>
                <a:round/>
              </a:ln>
            </c:spPr>
            <c:trendlineType val="linear"/>
            <c:dispRSqr val="0"/>
            <c:dispEq val="0"/>
          </c:trendline>
          <c:xVal>
            <c:numRef>
              <c:f>'Données-graph-4-8'!$V$165:$V$299</c:f>
              <c:numCache>
                <c:formatCode>General</c:formatCode>
                <c:ptCount val="135"/>
                <c:pt idx="0">
                  <c:v>150</c:v>
                </c:pt>
                <c:pt idx="1">
                  <c:v>151</c:v>
                </c:pt>
                <c:pt idx="2">
                  <c:v>152</c:v>
                </c:pt>
                <c:pt idx="3">
                  <c:v>153</c:v>
                </c:pt>
                <c:pt idx="4">
                  <c:v>154</c:v>
                </c:pt>
                <c:pt idx="5">
                  <c:v>155</c:v>
                </c:pt>
                <c:pt idx="6">
                  <c:v>156</c:v>
                </c:pt>
                <c:pt idx="7">
                  <c:v>157</c:v>
                </c:pt>
                <c:pt idx="8">
                  <c:v>158</c:v>
                </c:pt>
                <c:pt idx="9">
                  <c:v>159</c:v>
                </c:pt>
                <c:pt idx="10">
                  <c:v>160</c:v>
                </c:pt>
                <c:pt idx="11">
                  <c:v>161</c:v>
                </c:pt>
                <c:pt idx="12">
                  <c:v>162</c:v>
                </c:pt>
                <c:pt idx="13">
                  <c:v>163</c:v>
                </c:pt>
                <c:pt idx="14">
                  <c:v>164</c:v>
                </c:pt>
                <c:pt idx="15">
                  <c:v>165</c:v>
                </c:pt>
                <c:pt idx="16">
                  <c:v>166</c:v>
                </c:pt>
                <c:pt idx="17">
                  <c:v>167</c:v>
                </c:pt>
                <c:pt idx="18">
                  <c:v>168</c:v>
                </c:pt>
                <c:pt idx="19">
                  <c:v>169</c:v>
                </c:pt>
                <c:pt idx="20">
                  <c:v>170</c:v>
                </c:pt>
                <c:pt idx="21">
                  <c:v>171</c:v>
                </c:pt>
                <c:pt idx="22">
                  <c:v>172</c:v>
                </c:pt>
                <c:pt idx="23">
                  <c:v>173</c:v>
                </c:pt>
                <c:pt idx="24">
                  <c:v>174</c:v>
                </c:pt>
                <c:pt idx="25">
                  <c:v>175</c:v>
                </c:pt>
                <c:pt idx="26">
                  <c:v>176</c:v>
                </c:pt>
                <c:pt idx="27">
                  <c:v>177</c:v>
                </c:pt>
                <c:pt idx="28">
                  <c:v>178</c:v>
                </c:pt>
                <c:pt idx="29">
                  <c:v>179</c:v>
                </c:pt>
                <c:pt idx="30">
                  <c:v>180</c:v>
                </c:pt>
                <c:pt idx="31">
                  <c:v>181</c:v>
                </c:pt>
                <c:pt idx="32">
                  <c:v>182</c:v>
                </c:pt>
                <c:pt idx="33">
                  <c:v>183</c:v>
                </c:pt>
                <c:pt idx="34">
                  <c:v>184</c:v>
                </c:pt>
                <c:pt idx="35">
                  <c:v>185</c:v>
                </c:pt>
                <c:pt idx="36">
                  <c:v>186</c:v>
                </c:pt>
                <c:pt idx="37">
                  <c:v>187</c:v>
                </c:pt>
                <c:pt idx="38">
                  <c:v>188</c:v>
                </c:pt>
                <c:pt idx="39">
                  <c:v>189</c:v>
                </c:pt>
                <c:pt idx="40">
                  <c:v>190</c:v>
                </c:pt>
                <c:pt idx="41">
                  <c:v>191</c:v>
                </c:pt>
                <c:pt idx="42">
                  <c:v>192</c:v>
                </c:pt>
                <c:pt idx="43">
                  <c:v>193</c:v>
                </c:pt>
                <c:pt idx="44">
                  <c:v>194</c:v>
                </c:pt>
                <c:pt idx="45">
                  <c:v>195</c:v>
                </c:pt>
                <c:pt idx="46">
                  <c:v>196</c:v>
                </c:pt>
                <c:pt idx="47">
                  <c:v>197</c:v>
                </c:pt>
                <c:pt idx="48">
                  <c:v>198</c:v>
                </c:pt>
                <c:pt idx="49">
                  <c:v>199</c:v>
                </c:pt>
                <c:pt idx="50">
                  <c:v>200</c:v>
                </c:pt>
                <c:pt idx="51">
                  <c:v>201</c:v>
                </c:pt>
                <c:pt idx="52">
                  <c:v>202</c:v>
                </c:pt>
                <c:pt idx="53">
                  <c:v>203</c:v>
                </c:pt>
                <c:pt idx="54">
                  <c:v>204</c:v>
                </c:pt>
                <c:pt idx="55">
                  <c:v>205</c:v>
                </c:pt>
                <c:pt idx="56">
                  <c:v>206</c:v>
                </c:pt>
                <c:pt idx="57">
                  <c:v>207</c:v>
                </c:pt>
                <c:pt idx="58">
                  <c:v>208</c:v>
                </c:pt>
                <c:pt idx="59">
                  <c:v>209</c:v>
                </c:pt>
                <c:pt idx="60">
                  <c:v>210</c:v>
                </c:pt>
                <c:pt idx="61">
                  <c:v>211</c:v>
                </c:pt>
                <c:pt idx="62">
                  <c:v>212</c:v>
                </c:pt>
                <c:pt idx="63">
                  <c:v>213</c:v>
                </c:pt>
                <c:pt idx="64">
                  <c:v>214</c:v>
                </c:pt>
                <c:pt idx="65">
                  <c:v>215</c:v>
                </c:pt>
                <c:pt idx="66">
                  <c:v>216</c:v>
                </c:pt>
                <c:pt idx="67">
                  <c:v>217</c:v>
                </c:pt>
                <c:pt idx="68">
                  <c:v>218</c:v>
                </c:pt>
                <c:pt idx="69">
                  <c:v>219</c:v>
                </c:pt>
                <c:pt idx="70">
                  <c:v>220</c:v>
                </c:pt>
                <c:pt idx="71">
                  <c:v>221</c:v>
                </c:pt>
                <c:pt idx="72">
                  <c:v>222</c:v>
                </c:pt>
                <c:pt idx="73">
                  <c:v>223</c:v>
                </c:pt>
                <c:pt idx="74">
                  <c:v>224</c:v>
                </c:pt>
                <c:pt idx="75">
                  <c:v>225</c:v>
                </c:pt>
                <c:pt idx="76">
                  <c:v>226</c:v>
                </c:pt>
                <c:pt idx="77">
                  <c:v>227</c:v>
                </c:pt>
                <c:pt idx="78">
                  <c:v>228</c:v>
                </c:pt>
                <c:pt idx="79">
                  <c:v>229</c:v>
                </c:pt>
                <c:pt idx="80">
                  <c:v>230</c:v>
                </c:pt>
                <c:pt idx="81">
                  <c:v>231</c:v>
                </c:pt>
                <c:pt idx="82">
                  <c:v>232</c:v>
                </c:pt>
                <c:pt idx="83">
                  <c:v>233</c:v>
                </c:pt>
                <c:pt idx="84">
                  <c:v>234</c:v>
                </c:pt>
                <c:pt idx="85">
                  <c:v>235</c:v>
                </c:pt>
                <c:pt idx="86">
                  <c:v>236</c:v>
                </c:pt>
                <c:pt idx="87">
                  <c:v>237</c:v>
                </c:pt>
                <c:pt idx="88">
                  <c:v>238</c:v>
                </c:pt>
                <c:pt idx="89">
                  <c:v>239</c:v>
                </c:pt>
                <c:pt idx="90">
                  <c:v>240</c:v>
                </c:pt>
                <c:pt idx="91">
                  <c:v>241</c:v>
                </c:pt>
                <c:pt idx="92">
                  <c:v>242</c:v>
                </c:pt>
                <c:pt idx="93">
                  <c:v>243</c:v>
                </c:pt>
                <c:pt idx="94">
                  <c:v>244</c:v>
                </c:pt>
                <c:pt idx="95">
                  <c:v>245</c:v>
                </c:pt>
                <c:pt idx="96">
                  <c:v>246</c:v>
                </c:pt>
                <c:pt idx="97">
                  <c:v>247</c:v>
                </c:pt>
                <c:pt idx="98">
                  <c:v>248</c:v>
                </c:pt>
                <c:pt idx="99">
                  <c:v>249</c:v>
                </c:pt>
                <c:pt idx="100">
                  <c:v>250</c:v>
                </c:pt>
                <c:pt idx="101">
                  <c:v>251</c:v>
                </c:pt>
                <c:pt idx="102">
                  <c:v>252</c:v>
                </c:pt>
                <c:pt idx="103">
                  <c:v>253</c:v>
                </c:pt>
                <c:pt idx="104">
                  <c:v>254</c:v>
                </c:pt>
                <c:pt idx="105">
                  <c:v>255</c:v>
                </c:pt>
                <c:pt idx="106">
                  <c:v>256</c:v>
                </c:pt>
                <c:pt idx="107">
                  <c:v>257</c:v>
                </c:pt>
                <c:pt idx="108">
                  <c:v>258</c:v>
                </c:pt>
                <c:pt idx="109">
                  <c:v>259</c:v>
                </c:pt>
                <c:pt idx="110">
                  <c:v>260</c:v>
                </c:pt>
                <c:pt idx="111">
                  <c:v>261</c:v>
                </c:pt>
                <c:pt idx="112">
                  <c:v>262</c:v>
                </c:pt>
                <c:pt idx="113">
                  <c:v>263</c:v>
                </c:pt>
                <c:pt idx="114">
                  <c:v>264</c:v>
                </c:pt>
                <c:pt idx="115">
                  <c:v>265</c:v>
                </c:pt>
                <c:pt idx="116">
                  <c:v>266</c:v>
                </c:pt>
                <c:pt idx="117">
                  <c:v>267</c:v>
                </c:pt>
                <c:pt idx="118">
                  <c:v>268</c:v>
                </c:pt>
                <c:pt idx="119">
                  <c:v>269</c:v>
                </c:pt>
                <c:pt idx="120">
                  <c:v>270</c:v>
                </c:pt>
                <c:pt idx="121">
                  <c:v>271</c:v>
                </c:pt>
                <c:pt idx="122">
                  <c:v>272</c:v>
                </c:pt>
                <c:pt idx="123">
                  <c:v>273</c:v>
                </c:pt>
                <c:pt idx="124">
                  <c:v>274</c:v>
                </c:pt>
                <c:pt idx="125">
                  <c:v>275</c:v>
                </c:pt>
                <c:pt idx="126">
                  <c:v>276</c:v>
                </c:pt>
                <c:pt idx="127">
                  <c:v>277</c:v>
                </c:pt>
                <c:pt idx="128">
                  <c:v>278</c:v>
                </c:pt>
                <c:pt idx="129">
                  <c:v>279</c:v>
                </c:pt>
                <c:pt idx="130">
                  <c:v>280</c:v>
                </c:pt>
                <c:pt idx="131">
                  <c:v>281</c:v>
                </c:pt>
                <c:pt idx="132">
                  <c:v>282</c:v>
                </c:pt>
                <c:pt idx="133">
                  <c:v>283</c:v>
                </c:pt>
                <c:pt idx="134">
                  <c:v>284</c:v>
                </c:pt>
              </c:numCache>
            </c:numRef>
          </c:xVal>
          <c:yVal>
            <c:numRef>
              <c:f>'Données-graph-4-8'!$U$165:$U$299</c:f>
              <c:numCache>
                <c:formatCode>0.00%</c:formatCode>
                <c:ptCount val="135"/>
                <c:pt idx="0">
                  <c:v>0.64025815510047779</c:v>
                </c:pt>
                <c:pt idx="1">
                  <c:v>0.64206869152690249</c:v>
                </c:pt>
                <c:pt idx="2">
                  <c:v>0.64262084175702994</c:v>
                </c:pt>
                <c:pt idx="3">
                  <c:v>0.64235518710870276</c:v>
                </c:pt>
                <c:pt idx="4">
                  <c:v>0.64993296030800818</c:v>
                </c:pt>
                <c:pt idx="5">
                  <c:v>0.65341649114711642</c:v>
                </c:pt>
                <c:pt idx="6">
                  <c:v>0.65104378498694804</c:v>
                </c:pt>
                <c:pt idx="7">
                  <c:v>0.65082540906676745</c:v>
                </c:pt>
                <c:pt idx="8">
                  <c:v>0.64649131642181901</c:v>
                </c:pt>
                <c:pt idx="9">
                  <c:v>0.64903569116506721</c:v>
                </c:pt>
                <c:pt idx="10">
                  <c:v>0.6446267718734725</c:v>
                </c:pt>
                <c:pt idx="11">
                  <c:v>0.64508304440219222</c:v>
                </c:pt>
                <c:pt idx="12">
                  <c:v>0.65040092920415904</c:v>
                </c:pt>
                <c:pt idx="13">
                  <c:v>0.65549559184649919</c:v>
                </c:pt>
                <c:pt idx="14">
                  <c:v>0.6532730044754832</c:v>
                </c:pt>
                <c:pt idx="15">
                  <c:v>0.65378097860622753</c:v>
                </c:pt>
                <c:pt idx="16">
                  <c:v>0.65399455288243302</c:v>
                </c:pt>
                <c:pt idx="17">
                  <c:v>0.65560539387626415</c:v>
                </c:pt>
                <c:pt idx="18">
                  <c:v>0.65568093659637494</c:v>
                </c:pt>
                <c:pt idx="19">
                  <c:v>0.65004625153882001</c:v>
                </c:pt>
                <c:pt idx="20">
                  <c:v>0.64840756458324744</c:v>
                </c:pt>
                <c:pt idx="21">
                  <c:v>0.64479156851924135</c:v>
                </c:pt>
                <c:pt idx="22">
                  <c:v>0.63925710026883864</c:v>
                </c:pt>
                <c:pt idx="23">
                  <c:v>0.63694707286440422</c:v>
                </c:pt>
                <c:pt idx="24">
                  <c:v>0.63985558712121215</c:v>
                </c:pt>
                <c:pt idx="25">
                  <c:v>0.64279311935675221</c:v>
                </c:pt>
                <c:pt idx="26">
                  <c:v>0.64258067890580051</c:v>
                </c:pt>
                <c:pt idx="27">
                  <c:v>0.64758242261332488</c:v>
                </c:pt>
                <c:pt idx="28">
                  <c:v>0.64966556820777188</c:v>
                </c:pt>
                <c:pt idx="29">
                  <c:v>0.64747678591127067</c:v>
                </c:pt>
                <c:pt idx="30">
                  <c:v>0.64802445666135733</c:v>
                </c:pt>
                <c:pt idx="31">
                  <c:v>0.63949715119423434</c:v>
                </c:pt>
                <c:pt idx="32">
                  <c:v>0.63375644413637755</c:v>
                </c:pt>
                <c:pt idx="33">
                  <c:v>0.62642487990623263</c:v>
                </c:pt>
                <c:pt idx="34">
                  <c:v>0.62276671162085717</c:v>
                </c:pt>
                <c:pt idx="35">
                  <c:v>0.62139781775287528</c:v>
                </c:pt>
                <c:pt idx="36">
                  <c:v>0.62917531166060292</c:v>
                </c:pt>
                <c:pt idx="37">
                  <c:v>0.63342379543088434</c:v>
                </c:pt>
                <c:pt idx="38">
                  <c:v>0.63337273443656428</c:v>
                </c:pt>
                <c:pt idx="39">
                  <c:v>0.63643228971504662</c:v>
                </c:pt>
                <c:pt idx="40">
                  <c:v>0.63700278152249967</c:v>
                </c:pt>
                <c:pt idx="41">
                  <c:v>0.63641744374336928</c:v>
                </c:pt>
                <c:pt idx="42">
                  <c:v>0.63515821967845243</c:v>
                </c:pt>
                <c:pt idx="43">
                  <c:v>0.63110268453483864</c:v>
                </c:pt>
                <c:pt idx="44">
                  <c:v>0.63215531962283766</c:v>
                </c:pt>
                <c:pt idx="45">
                  <c:v>0.63446684250188401</c:v>
                </c:pt>
                <c:pt idx="46">
                  <c:v>0.63180288374545701</c:v>
                </c:pt>
                <c:pt idx="47">
                  <c:v>0.63706980256769874</c:v>
                </c:pt>
                <c:pt idx="48">
                  <c:v>0.63428982949416268</c:v>
                </c:pt>
                <c:pt idx="49">
                  <c:v>0.6405993734100407</c:v>
                </c:pt>
                <c:pt idx="50">
                  <c:v>0.63858737808204091</c:v>
                </c:pt>
                <c:pt idx="51">
                  <c:v>0.64362302904254631</c:v>
                </c:pt>
                <c:pt idx="52">
                  <c:v>0.64044136464751855</c:v>
                </c:pt>
                <c:pt idx="53">
                  <c:v>0.64211836296735436</c:v>
                </c:pt>
                <c:pt idx="54">
                  <c:v>0.64235559153102728</c:v>
                </c:pt>
                <c:pt idx="55">
                  <c:v>0.64344097287910318</c:v>
                </c:pt>
                <c:pt idx="56">
                  <c:v>0.63747471622682805</c:v>
                </c:pt>
                <c:pt idx="57">
                  <c:v>0.63750431570633326</c:v>
                </c:pt>
                <c:pt idx="58">
                  <c:v>0.63848509643483331</c:v>
                </c:pt>
                <c:pt idx="59">
                  <c:v>0.64203510765633787</c:v>
                </c:pt>
                <c:pt idx="60">
                  <c:v>0.64207006751826501</c:v>
                </c:pt>
                <c:pt idx="61">
                  <c:v>0.64007879688825253</c:v>
                </c:pt>
                <c:pt idx="62">
                  <c:v>0.63847377794653437</c:v>
                </c:pt>
                <c:pt idx="63">
                  <c:v>0.6377524332395953</c:v>
                </c:pt>
                <c:pt idx="64">
                  <c:v>0.64006398468621351</c:v>
                </c:pt>
                <c:pt idx="65">
                  <c:v>0.63964680683656072</c:v>
                </c:pt>
                <c:pt idx="66">
                  <c:v>0.64183706659149553</c:v>
                </c:pt>
                <c:pt idx="67">
                  <c:v>0.63782432196422711</c:v>
                </c:pt>
                <c:pt idx="68">
                  <c:v>0.64044065777635106</c:v>
                </c:pt>
                <c:pt idx="69">
                  <c:v>0.6382001454847761</c:v>
                </c:pt>
                <c:pt idx="70">
                  <c:v>0.63442909192022867</c:v>
                </c:pt>
                <c:pt idx="71">
                  <c:v>0.63118850822310701</c:v>
                </c:pt>
                <c:pt idx="72">
                  <c:v>0.62685640856305125</c:v>
                </c:pt>
                <c:pt idx="73">
                  <c:v>0.63154459064905888</c:v>
                </c:pt>
                <c:pt idx="74">
                  <c:v>0.62946345401477977</c:v>
                </c:pt>
                <c:pt idx="75">
                  <c:v>0.63332372553907523</c:v>
                </c:pt>
                <c:pt idx="76">
                  <c:v>0.63710709492149697</c:v>
                </c:pt>
                <c:pt idx="77">
                  <c:v>0.64399542538751631</c:v>
                </c:pt>
                <c:pt idx="78">
                  <c:v>0.65313987665714024</c:v>
                </c:pt>
                <c:pt idx="79">
                  <c:v>0.6508935733568959</c:v>
                </c:pt>
                <c:pt idx="80">
                  <c:v>0.65382952515356452</c:v>
                </c:pt>
                <c:pt idx="81">
                  <c:v>0.65362835570469802</c:v>
                </c:pt>
                <c:pt idx="82">
                  <c:v>0.65732001932678363</c:v>
                </c:pt>
                <c:pt idx="83">
                  <c:v>0.65708982422318429</c:v>
                </c:pt>
                <c:pt idx="84">
                  <c:v>0.65525539267511401</c:v>
                </c:pt>
                <c:pt idx="85">
                  <c:v>0.65662808996260069</c:v>
                </c:pt>
                <c:pt idx="86">
                  <c:v>0.65302757100806008</c:v>
                </c:pt>
                <c:pt idx="87">
                  <c:v>0.65563201599261878</c:v>
                </c:pt>
                <c:pt idx="88">
                  <c:v>0.65320467590915166</c:v>
                </c:pt>
                <c:pt idx="89">
                  <c:v>0.6560477453580903</c:v>
                </c:pt>
                <c:pt idx="90">
                  <c:v>0.65964879010847299</c:v>
                </c:pt>
                <c:pt idx="91">
                  <c:v>0.65900093966164641</c:v>
                </c:pt>
                <c:pt idx="92">
                  <c:v>0.65749394772936787</c:v>
                </c:pt>
                <c:pt idx="93">
                  <c:v>0.66511136113065694</c:v>
                </c:pt>
                <c:pt idx="94">
                  <c:v>0.66239458853438227</c:v>
                </c:pt>
                <c:pt idx="95">
                  <c:v>0.65921441863568631</c:v>
                </c:pt>
                <c:pt idx="96">
                  <c:v>0.66540940860515041</c:v>
                </c:pt>
                <c:pt idx="97">
                  <c:v>0.66061369673257508</c:v>
                </c:pt>
                <c:pt idx="98">
                  <c:v>0.66401995365792454</c:v>
                </c:pt>
                <c:pt idx="99">
                  <c:v>0.66640220523928839</c:v>
                </c:pt>
                <c:pt idx="100">
                  <c:v>0.66208428799555652</c:v>
                </c:pt>
                <c:pt idx="101">
                  <c:v>0.66048275937314738</c:v>
                </c:pt>
                <c:pt idx="102">
                  <c:v>0.65375279188181812</c:v>
                </c:pt>
                <c:pt idx="103">
                  <c:v>0.65481121369528572</c:v>
                </c:pt>
                <c:pt idx="104">
                  <c:v>0.65378769584795238</c:v>
                </c:pt>
                <c:pt idx="105">
                  <c:v>0.65412549407114629</c:v>
                </c:pt>
                <c:pt idx="106">
                  <c:v>0.65205304573485501</c:v>
                </c:pt>
                <c:pt idx="107">
                  <c:v>0.66018400646032638</c:v>
                </c:pt>
                <c:pt idx="108">
                  <c:v>0.6606242610712143</c:v>
                </c:pt>
                <c:pt idx="109">
                  <c:v>0.66051243143915139</c:v>
                </c:pt>
                <c:pt idx="110">
                  <c:v>0.66186381754221701</c:v>
                </c:pt>
                <c:pt idx="111">
                  <c:v>0.65866780790511414</c:v>
                </c:pt>
                <c:pt idx="112">
                  <c:v>0.65526131399586296</c:v>
                </c:pt>
                <c:pt idx="113">
                  <c:v>0.65753010848348847</c:v>
                </c:pt>
                <c:pt idx="114">
                  <c:v>0.66104442215328207</c:v>
                </c:pt>
                <c:pt idx="115">
                  <c:v>0.66392614124331106</c:v>
                </c:pt>
                <c:pt idx="116">
                  <c:v>0.65983293633960904</c:v>
                </c:pt>
                <c:pt idx="117">
                  <c:v>0.65824414866836212</c:v>
                </c:pt>
                <c:pt idx="118">
                  <c:v>0.64153484530843019</c:v>
                </c:pt>
                <c:pt idx="119">
                  <c:v>0.63486202328269015</c:v>
                </c:pt>
                <c:pt idx="120">
                  <c:v>0.63548488459276908</c:v>
                </c:pt>
                <c:pt idx="121">
                  <c:v>0.63944380995175776</c:v>
                </c:pt>
                <c:pt idx="122">
                  <c:v>0.65153103611979268</c:v>
                </c:pt>
                <c:pt idx="123">
                  <c:v>0.65199755536437909</c:v>
                </c:pt>
                <c:pt idx="124">
                  <c:v>0.65103869124902625</c:v>
                </c:pt>
                <c:pt idx="125">
                  <c:v>0.64232669663052233</c:v>
                </c:pt>
                <c:pt idx="126">
                  <c:v>0.64227090145994792</c:v>
                </c:pt>
                <c:pt idx="127">
                  <c:v>0.64745817582815191</c:v>
                </c:pt>
                <c:pt idx="128">
                  <c:v>0.65359349255501586</c:v>
                </c:pt>
                <c:pt idx="129">
                  <c:v>0.65944718346159215</c:v>
                </c:pt>
                <c:pt idx="130">
                  <c:v>0.66187757964395344</c:v>
                </c:pt>
                <c:pt idx="131">
                  <c:v>0.65250181248898786</c:v>
                </c:pt>
                <c:pt idx="132">
                  <c:v>0.65092987940023284</c:v>
                </c:pt>
                <c:pt idx="133">
                  <c:v>0.65379442143549682</c:v>
                </c:pt>
                <c:pt idx="134">
                  <c:v>0.65507188763002711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BD12-40C7-B6BD-B9B36ED1CF5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824544400"/>
        <c:axId val="824544072"/>
      </c:scatterChart>
      <c:valAx>
        <c:axId val="824544072"/>
        <c:scaling>
          <c:orientation val="minMax"/>
          <c:max val="0.75000000000000011"/>
          <c:min val="0.62000000000000011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6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824544400"/>
        <c:crosses val="autoZero"/>
        <c:crossBetween val="between"/>
      </c:valAx>
      <c:catAx>
        <c:axId val="824544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sz="16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824544072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fr-FR" sz="1000" b="0" i="0" u="none" strike="noStrike" kern="1200" baseline="0">
          <a:solidFill>
            <a:srgbClr val="000000"/>
          </a:solidFill>
          <a:latin typeface="Calibri"/>
        </a:defRPr>
      </a:pPr>
      <a:endParaRPr lang="fr-F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20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2000" b="1"/>
              <a:t>Evolution de la productivité horaire en France (secteur</a:t>
            </a:r>
            <a:r>
              <a:rPr lang="fr-FR" sz="2000" b="1" baseline="0"/>
              <a:t> marchand)</a:t>
            </a:r>
            <a:r>
              <a:rPr lang="fr-FR" sz="2000" b="1"/>
              <a:t> 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20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trendline>
            <c:spPr>
              <a:ln w="127000" cap="rnd">
                <a:solidFill>
                  <a:schemeClr val="accent1"/>
                </a:solidFill>
                <a:prstDash val="sysDot"/>
              </a:ln>
              <a:effectLst/>
            </c:spPr>
            <c:trendlineType val="poly"/>
            <c:order val="5"/>
            <c:dispRSqr val="0"/>
            <c:dispEq val="0"/>
          </c:trendline>
          <c:cat>
            <c:strRef>
              <c:f>'Données-Graph5'!$A$4:$A$298</c:f>
              <c:strCache>
                <c:ptCount val="295"/>
                <c:pt idx="0">
                  <c:v>1949T2</c:v>
                </c:pt>
                <c:pt idx="1">
                  <c:v>1949T3</c:v>
                </c:pt>
                <c:pt idx="2">
                  <c:v>1949T4</c:v>
                </c:pt>
                <c:pt idx="3">
                  <c:v>1950T1</c:v>
                </c:pt>
                <c:pt idx="4">
                  <c:v>1950T2</c:v>
                </c:pt>
                <c:pt idx="5">
                  <c:v>1950T3</c:v>
                </c:pt>
                <c:pt idx="6">
                  <c:v>1950T4</c:v>
                </c:pt>
                <c:pt idx="7">
                  <c:v>1951T1</c:v>
                </c:pt>
                <c:pt idx="8">
                  <c:v>1951T2</c:v>
                </c:pt>
                <c:pt idx="9">
                  <c:v>1951T3</c:v>
                </c:pt>
                <c:pt idx="10">
                  <c:v>1951T4</c:v>
                </c:pt>
                <c:pt idx="11">
                  <c:v>1952T1</c:v>
                </c:pt>
                <c:pt idx="12">
                  <c:v>1952T2</c:v>
                </c:pt>
                <c:pt idx="13">
                  <c:v>1952T3</c:v>
                </c:pt>
                <c:pt idx="14">
                  <c:v>1952T4</c:v>
                </c:pt>
                <c:pt idx="15">
                  <c:v>1953T1</c:v>
                </c:pt>
                <c:pt idx="16">
                  <c:v>1953T2</c:v>
                </c:pt>
                <c:pt idx="17">
                  <c:v>1953T3</c:v>
                </c:pt>
                <c:pt idx="18">
                  <c:v>1953T4</c:v>
                </c:pt>
                <c:pt idx="19">
                  <c:v>1954T1</c:v>
                </c:pt>
                <c:pt idx="20">
                  <c:v>1954T2</c:v>
                </c:pt>
                <c:pt idx="21">
                  <c:v>1954T3</c:v>
                </c:pt>
                <c:pt idx="22">
                  <c:v>1954T4</c:v>
                </c:pt>
                <c:pt idx="23">
                  <c:v>1955T1</c:v>
                </c:pt>
                <c:pt idx="24">
                  <c:v>1955T2</c:v>
                </c:pt>
                <c:pt idx="25">
                  <c:v>1955T3</c:v>
                </c:pt>
                <c:pt idx="26">
                  <c:v>1955T4</c:v>
                </c:pt>
                <c:pt idx="27">
                  <c:v>1956T1</c:v>
                </c:pt>
                <c:pt idx="28">
                  <c:v>1956T2</c:v>
                </c:pt>
                <c:pt idx="29">
                  <c:v>1956T3</c:v>
                </c:pt>
                <c:pt idx="30">
                  <c:v>1956T4</c:v>
                </c:pt>
                <c:pt idx="31">
                  <c:v>1957T1</c:v>
                </c:pt>
                <c:pt idx="32">
                  <c:v>1957T2</c:v>
                </c:pt>
                <c:pt idx="33">
                  <c:v>1957T3</c:v>
                </c:pt>
                <c:pt idx="34">
                  <c:v>1957T4</c:v>
                </c:pt>
                <c:pt idx="35">
                  <c:v>1958T1</c:v>
                </c:pt>
                <c:pt idx="36">
                  <c:v>1958T2</c:v>
                </c:pt>
                <c:pt idx="37">
                  <c:v>1958T3</c:v>
                </c:pt>
                <c:pt idx="38">
                  <c:v>1958T4</c:v>
                </c:pt>
                <c:pt idx="39">
                  <c:v>1959T1</c:v>
                </c:pt>
                <c:pt idx="40">
                  <c:v>1959T2</c:v>
                </c:pt>
                <c:pt idx="41">
                  <c:v>1959T3</c:v>
                </c:pt>
                <c:pt idx="42">
                  <c:v>1959T4</c:v>
                </c:pt>
                <c:pt idx="43">
                  <c:v>1960T1</c:v>
                </c:pt>
                <c:pt idx="44">
                  <c:v>1960T2</c:v>
                </c:pt>
                <c:pt idx="45">
                  <c:v>1960T3</c:v>
                </c:pt>
                <c:pt idx="46">
                  <c:v>1960T4</c:v>
                </c:pt>
                <c:pt idx="47">
                  <c:v>1961T1</c:v>
                </c:pt>
                <c:pt idx="48">
                  <c:v>1961T2</c:v>
                </c:pt>
                <c:pt idx="49">
                  <c:v>1961T3</c:v>
                </c:pt>
                <c:pt idx="50">
                  <c:v>1961T4</c:v>
                </c:pt>
                <c:pt idx="51">
                  <c:v>1962T1</c:v>
                </c:pt>
                <c:pt idx="52">
                  <c:v>1962T2</c:v>
                </c:pt>
                <c:pt idx="53">
                  <c:v>1962T3</c:v>
                </c:pt>
                <c:pt idx="54">
                  <c:v>1962T4</c:v>
                </c:pt>
                <c:pt idx="55">
                  <c:v>1963T1</c:v>
                </c:pt>
                <c:pt idx="56">
                  <c:v>1963T2</c:v>
                </c:pt>
                <c:pt idx="57">
                  <c:v>1963T3</c:v>
                </c:pt>
                <c:pt idx="58">
                  <c:v>1963T4</c:v>
                </c:pt>
                <c:pt idx="59">
                  <c:v>1964T1</c:v>
                </c:pt>
                <c:pt idx="60">
                  <c:v>1964T2</c:v>
                </c:pt>
                <c:pt idx="61">
                  <c:v>1964T3</c:v>
                </c:pt>
                <c:pt idx="62">
                  <c:v>1964T4</c:v>
                </c:pt>
                <c:pt idx="63">
                  <c:v>1965T1</c:v>
                </c:pt>
                <c:pt idx="64">
                  <c:v>1965T2</c:v>
                </c:pt>
                <c:pt idx="65">
                  <c:v>1965T3</c:v>
                </c:pt>
                <c:pt idx="66">
                  <c:v>1965T4</c:v>
                </c:pt>
                <c:pt idx="67">
                  <c:v>1966T1</c:v>
                </c:pt>
                <c:pt idx="68">
                  <c:v>1966T2</c:v>
                </c:pt>
                <c:pt idx="69">
                  <c:v>1966T3</c:v>
                </c:pt>
                <c:pt idx="70">
                  <c:v>1966T4</c:v>
                </c:pt>
                <c:pt idx="71">
                  <c:v>1967T1</c:v>
                </c:pt>
                <c:pt idx="72">
                  <c:v>1967T2</c:v>
                </c:pt>
                <c:pt idx="73">
                  <c:v>1967T3</c:v>
                </c:pt>
                <c:pt idx="74">
                  <c:v>1967T4</c:v>
                </c:pt>
                <c:pt idx="75">
                  <c:v>1968T1</c:v>
                </c:pt>
                <c:pt idx="76">
                  <c:v>1968T2</c:v>
                </c:pt>
                <c:pt idx="77">
                  <c:v>1968T3</c:v>
                </c:pt>
                <c:pt idx="78">
                  <c:v>1968T4</c:v>
                </c:pt>
                <c:pt idx="79">
                  <c:v>1969T1</c:v>
                </c:pt>
                <c:pt idx="80">
                  <c:v>1969T2</c:v>
                </c:pt>
                <c:pt idx="81">
                  <c:v>1969T3</c:v>
                </c:pt>
                <c:pt idx="82">
                  <c:v>1969T4</c:v>
                </c:pt>
                <c:pt idx="83">
                  <c:v>1970T1</c:v>
                </c:pt>
                <c:pt idx="84">
                  <c:v>1970T2</c:v>
                </c:pt>
                <c:pt idx="85">
                  <c:v>1970T3</c:v>
                </c:pt>
                <c:pt idx="86">
                  <c:v>1970T4</c:v>
                </c:pt>
                <c:pt idx="87">
                  <c:v>1971T1</c:v>
                </c:pt>
                <c:pt idx="88">
                  <c:v>1971T2</c:v>
                </c:pt>
                <c:pt idx="89">
                  <c:v>1971T3</c:v>
                </c:pt>
                <c:pt idx="90">
                  <c:v>1971T4</c:v>
                </c:pt>
                <c:pt idx="91">
                  <c:v>1972T1</c:v>
                </c:pt>
                <c:pt idx="92">
                  <c:v>1972T2</c:v>
                </c:pt>
                <c:pt idx="93">
                  <c:v>1972T3</c:v>
                </c:pt>
                <c:pt idx="94">
                  <c:v>1972T4</c:v>
                </c:pt>
                <c:pt idx="95">
                  <c:v>1973T1</c:v>
                </c:pt>
                <c:pt idx="96">
                  <c:v>1973T2</c:v>
                </c:pt>
                <c:pt idx="97">
                  <c:v>1973T3</c:v>
                </c:pt>
                <c:pt idx="98">
                  <c:v>1973T4</c:v>
                </c:pt>
                <c:pt idx="99">
                  <c:v>1974T1</c:v>
                </c:pt>
                <c:pt idx="100">
                  <c:v>1974T2</c:v>
                </c:pt>
                <c:pt idx="101">
                  <c:v>1974T3</c:v>
                </c:pt>
                <c:pt idx="102">
                  <c:v>1974T4</c:v>
                </c:pt>
                <c:pt idx="103">
                  <c:v>1975T1</c:v>
                </c:pt>
                <c:pt idx="104">
                  <c:v>1975T2</c:v>
                </c:pt>
                <c:pt idx="105">
                  <c:v>1975T3</c:v>
                </c:pt>
                <c:pt idx="106">
                  <c:v>1975T4</c:v>
                </c:pt>
                <c:pt idx="107">
                  <c:v>1976T1</c:v>
                </c:pt>
                <c:pt idx="108">
                  <c:v>1976T2</c:v>
                </c:pt>
                <c:pt idx="109">
                  <c:v>1976T3</c:v>
                </c:pt>
                <c:pt idx="110">
                  <c:v>1976T4</c:v>
                </c:pt>
                <c:pt idx="111">
                  <c:v>1977T1</c:v>
                </c:pt>
                <c:pt idx="112">
                  <c:v>1977T2</c:v>
                </c:pt>
                <c:pt idx="113">
                  <c:v>1977T3</c:v>
                </c:pt>
                <c:pt idx="114">
                  <c:v>1977T4</c:v>
                </c:pt>
                <c:pt idx="115">
                  <c:v>1978T1</c:v>
                </c:pt>
                <c:pt idx="116">
                  <c:v>1978T2</c:v>
                </c:pt>
                <c:pt idx="117">
                  <c:v>1978T3</c:v>
                </c:pt>
                <c:pt idx="118">
                  <c:v>1978T4</c:v>
                </c:pt>
                <c:pt idx="119">
                  <c:v>1979T1</c:v>
                </c:pt>
                <c:pt idx="120">
                  <c:v>1979T2</c:v>
                </c:pt>
                <c:pt idx="121">
                  <c:v>1979T3</c:v>
                </c:pt>
                <c:pt idx="122">
                  <c:v>1979T4</c:v>
                </c:pt>
                <c:pt idx="123">
                  <c:v>1980T1</c:v>
                </c:pt>
                <c:pt idx="124">
                  <c:v>1980T2</c:v>
                </c:pt>
                <c:pt idx="125">
                  <c:v>1980T3</c:v>
                </c:pt>
                <c:pt idx="126">
                  <c:v>1980T4</c:v>
                </c:pt>
                <c:pt idx="127">
                  <c:v>1981T1</c:v>
                </c:pt>
                <c:pt idx="128">
                  <c:v>1981T2</c:v>
                </c:pt>
                <c:pt idx="129">
                  <c:v>1981T3</c:v>
                </c:pt>
                <c:pt idx="130">
                  <c:v>1981T4</c:v>
                </c:pt>
                <c:pt idx="131">
                  <c:v>1982T1</c:v>
                </c:pt>
                <c:pt idx="132">
                  <c:v>1982T2</c:v>
                </c:pt>
                <c:pt idx="133">
                  <c:v>1982T3</c:v>
                </c:pt>
                <c:pt idx="134">
                  <c:v>1982T4</c:v>
                </c:pt>
                <c:pt idx="135">
                  <c:v>1983T1</c:v>
                </c:pt>
                <c:pt idx="136">
                  <c:v>1983T2</c:v>
                </c:pt>
                <c:pt idx="137">
                  <c:v>1983T3</c:v>
                </c:pt>
                <c:pt idx="138">
                  <c:v>1983T4</c:v>
                </c:pt>
                <c:pt idx="139">
                  <c:v>1984T1</c:v>
                </c:pt>
                <c:pt idx="140">
                  <c:v>1984T2</c:v>
                </c:pt>
                <c:pt idx="141">
                  <c:v>1984T3</c:v>
                </c:pt>
                <c:pt idx="142">
                  <c:v>1984T4</c:v>
                </c:pt>
                <c:pt idx="143">
                  <c:v>1985T1</c:v>
                </c:pt>
                <c:pt idx="144">
                  <c:v>1985T2</c:v>
                </c:pt>
                <c:pt idx="145">
                  <c:v>1985T3</c:v>
                </c:pt>
                <c:pt idx="146">
                  <c:v>1985T4</c:v>
                </c:pt>
                <c:pt idx="147">
                  <c:v>1986T1</c:v>
                </c:pt>
                <c:pt idx="148">
                  <c:v>1986T2</c:v>
                </c:pt>
                <c:pt idx="149">
                  <c:v>1986T3</c:v>
                </c:pt>
                <c:pt idx="150">
                  <c:v>1986T4</c:v>
                </c:pt>
                <c:pt idx="151">
                  <c:v>1987T1</c:v>
                </c:pt>
                <c:pt idx="152">
                  <c:v>1987T2</c:v>
                </c:pt>
                <c:pt idx="153">
                  <c:v>1987T3</c:v>
                </c:pt>
                <c:pt idx="154">
                  <c:v>1987T4</c:v>
                </c:pt>
                <c:pt idx="155">
                  <c:v>1988T1</c:v>
                </c:pt>
                <c:pt idx="156">
                  <c:v>1988T2</c:v>
                </c:pt>
                <c:pt idx="157">
                  <c:v>1988T3</c:v>
                </c:pt>
                <c:pt idx="158">
                  <c:v>1988T4</c:v>
                </c:pt>
                <c:pt idx="159">
                  <c:v>1989T1</c:v>
                </c:pt>
                <c:pt idx="160">
                  <c:v>1989T2</c:v>
                </c:pt>
                <c:pt idx="161">
                  <c:v>1989T3</c:v>
                </c:pt>
                <c:pt idx="162">
                  <c:v>1989T4</c:v>
                </c:pt>
                <c:pt idx="163">
                  <c:v>1990T1</c:v>
                </c:pt>
                <c:pt idx="164">
                  <c:v>1990T2</c:v>
                </c:pt>
                <c:pt idx="165">
                  <c:v>1990T3</c:v>
                </c:pt>
                <c:pt idx="166">
                  <c:v>1990T4</c:v>
                </c:pt>
                <c:pt idx="167">
                  <c:v>1991T1</c:v>
                </c:pt>
                <c:pt idx="168">
                  <c:v>1991T2</c:v>
                </c:pt>
                <c:pt idx="169">
                  <c:v>1991T3</c:v>
                </c:pt>
                <c:pt idx="170">
                  <c:v>1991T4</c:v>
                </c:pt>
                <c:pt idx="171">
                  <c:v>1992T1</c:v>
                </c:pt>
                <c:pt idx="172">
                  <c:v>1992T2</c:v>
                </c:pt>
                <c:pt idx="173">
                  <c:v>1992T3</c:v>
                </c:pt>
                <c:pt idx="174">
                  <c:v>1992T4</c:v>
                </c:pt>
                <c:pt idx="175">
                  <c:v>1993T1</c:v>
                </c:pt>
                <c:pt idx="176">
                  <c:v>1993T2</c:v>
                </c:pt>
                <c:pt idx="177">
                  <c:v>1993T3</c:v>
                </c:pt>
                <c:pt idx="178">
                  <c:v>1993T4</c:v>
                </c:pt>
                <c:pt idx="179">
                  <c:v>1994T1</c:v>
                </c:pt>
                <c:pt idx="180">
                  <c:v>1994T2</c:v>
                </c:pt>
                <c:pt idx="181">
                  <c:v>1994T3</c:v>
                </c:pt>
                <c:pt idx="182">
                  <c:v>1994T4</c:v>
                </c:pt>
                <c:pt idx="183">
                  <c:v>1995T1</c:v>
                </c:pt>
                <c:pt idx="184">
                  <c:v>1995T2</c:v>
                </c:pt>
                <c:pt idx="185">
                  <c:v>1995T3</c:v>
                </c:pt>
                <c:pt idx="186">
                  <c:v>1995T4</c:v>
                </c:pt>
                <c:pt idx="187">
                  <c:v>1996T1</c:v>
                </c:pt>
                <c:pt idx="188">
                  <c:v>1996T2</c:v>
                </c:pt>
                <c:pt idx="189">
                  <c:v>1996T3</c:v>
                </c:pt>
                <c:pt idx="190">
                  <c:v>1996T4</c:v>
                </c:pt>
                <c:pt idx="191">
                  <c:v>1997T1</c:v>
                </c:pt>
                <c:pt idx="192">
                  <c:v>1997T2</c:v>
                </c:pt>
                <c:pt idx="193">
                  <c:v>1997T3</c:v>
                </c:pt>
                <c:pt idx="194">
                  <c:v>1997T4</c:v>
                </c:pt>
                <c:pt idx="195">
                  <c:v>1998T1</c:v>
                </c:pt>
                <c:pt idx="196">
                  <c:v>1998T2</c:v>
                </c:pt>
                <c:pt idx="197">
                  <c:v>1998T3</c:v>
                </c:pt>
                <c:pt idx="198">
                  <c:v>1998T4</c:v>
                </c:pt>
                <c:pt idx="199">
                  <c:v>1999T1</c:v>
                </c:pt>
                <c:pt idx="200">
                  <c:v>1999T2</c:v>
                </c:pt>
                <c:pt idx="201">
                  <c:v>1999T3</c:v>
                </c:pt>
                <c:pt idx="202">
                  <c:v>1999T4</c:v>
                </c:pt>
                <c:pt idx="203">
                  <c:v>2000T1</c:v>
                </c:pt>
                <c:pt idx="204">
                  <c:v>2000T2</c:v>
                </c:pt>
                <c:pt idx="205">
                  <c:v>2000T3</c:v>
                </c:pt>
                <c:pt idx="206">
                  <c:v>2000T4</c:v>
                </c:pt>
                <c:pt idx="207">
                  <c:v>2001T1</c:v>
                </c:pt>
                <c:pt idx="208">
                  <c:v>2001T2</c:v>
                </c:pt>
                <c:pt idx="209">
                  <c:v>2001T3</c:v>
                </c:pt>
                <c:pt idx="210">
                  <c:v>2001T4</c:v>
                </c:pt>
                <c:pt idx="211">
                  <c:v>2002T1</c:v>
                </c:pt>
                <c:pt idx="212">
                  <c:v>2002T2</c:v>
                </c:pt>
                <c:pt idx="213">
                  <c:v>2002T3</c:v>
                </c:pt>
                <c:pt idx="214">
                  <c:v>2002T4</c:v>
                </c:pt>
                <c:pt idx="215">
                  <c:v>2003T1</c:v>
                </c:pt>
                <c:pt idx="216">
                  <c:v>2003T2</c:v>
                </c:pt>
                <c:pt idx="217">
                  <c:v>2003T3</c:v>
                </c:pt>
                <c:pt idx="218">
                  <c:v>2003T4</c:v>
                </c:pt>
                <c:pt idx="219">
                  <c:v>2004T1</c:v>
                </c:pt>
                <c:pt idx="220">
                  <c:v>2004T2</c:v>
                </c:pt>
                <c:pt idx="221">
                  <c:v>2004T3</c:v>
                </c:pt>
                <c:pt idx="222">
                  <c:v>2004T4</c:v>
                </c:pt>
                <c:pt idx="223">
                  <c:v>2005T1</c:v>
                </c:pt>
                <c:pt idx="224">
                  <c:v>2005T2</c:v>
                </c:pt>
                <c:pt idx="225">
                  <c:v>2005T3</c:v>
                </c:pt>
                <c:pt idx="226">
                  <c:v>2005T4</c:v>
                </c:pt>
                <c:pt idx="227">
                  <c:v>2006T1</c:v>
                </c:pt>
                <c:pt idx="228">
                  <c:v>2006T2</c:v>
                </c:pt>
                <c:pt idx="229">
                  <c:v>2006T3</c:v>
                </c:pt>
                <c:pt idx="230">
                  <c:v>2006T4</c:v>
                </c:pt>
                <c:pt idx="231">
                  <c:v>2007T1</c:v>
                </c:pt>
                <c:pt idx="232">
                  <c:v>2007T2</c:v>
                </c:pt>
                <c:pt idx="233">
                  <c:v>2007T3</c:v>
                </c:pt>
                <c:pt idx="234">
                  <c:v>2007T4</c:v>
                </c:pt>
                <c:pt idx="235">
                  <c:v>2008T1</c:v>
                </c:pt>
                <c:pt idx="236">
                  <c:v>2008T2</c:v>
                </c:pt>
                <c:pt idx="237">
                  <c:v>2008T3</c:v>
                </c:pt>
                <c:pt idx="238">
                  <c:v>2008T4</c:v>
                </c:pt>
                <c:pt idx="239">
                  <c:v>2009T1</c:v>
                </c:pt>
                <c:pt idx="240">
                  <c:v>2009T2</c:v>
                </c:pt>
                <c:pt idx="241">
                  <c:v>2009T3</c:v>
                </c:pt>
                <c:pt idx="242">
                  <c:v>2009T4</c:v>
                </c:pt>
                <c:pt idx="243">
                  <c:v>2010T1</c:v>
                </c:pt>
                <c:pt idx="244">
                  <c:v>2010T2</c:v>
                </c:pt>
                <c:pt idx="245">
                  <c:v>2010T3</c:v>
                </c:pt>
                <c:pt idx="246">
                  <c:v>2010T4</c:v>
                </c:pt>
                <c:pt idx="247">
                  <c:v>2011T1</c:v>
                </c:pt>
                <c:pt idx="248">
                  <c:v>2011T2</c:v>
                </c:pt>
                <c:pt idx="249">
                  <c:v>2011T3</c:v>
                </c:pt>
                <c:pt idx="250">
                  <c:v>2011T4</c:v>
                </c:pt>
                <c:pt idx="251">
                  <c:v>2012T1</c:v>
                </c:pt>
                <c:pt idx="252">
                  <c:v>2012T2</c:v>
                </c:pt>
                <c:pt idx="253">
                  <c:v>2012T3</c:v>
                </c:pt>
                <c:pt idx="254">
                  <c:v>2012T4</c:v>
                </c:pt>
                <c:pt idx="255">
                  <c:v>2013T1</c:v>
                </c:pt>
                <c:pt idx="256">
                  <c:v>2013T2</c:v>
                </c:pt>
                <c:pt idx="257">
                  <c:v>2013T3</c:v>
                </c:pt>
                <c:pt idx="258">
                  <c:v>2013T4</c:v>
                </c:pt>
                <c:pt idx="259">
                  <c:v>2014T1</c:v>
                </c:pt>
                <c:pt idx="260">
                  <c:v>2014T2</c:v>
                </c:pt>
                <c:pt idx="261">
                  <c:v>2014T3</c:v>
                </c:pt>
                <c:pt idx="262">
                  <c:v>2014T4</c:v>
                </c:pt>
                <c:pt idx="263">
                  <c:v>2015T1</c:v>
                </c:pt>
                <c:pt idx="264">
                  <c:v>2015T2</c:v>
                </c:pt>
                <c:pt idx="265">
                  <c:v>2015T3</c:v>
                </c:pt>
                <c:pt idx="266">
                  <c:v>2015T4</c:v>
                </c:pt>
                <c:pt idx="267">
                  <c:v>2016T1</c:v>
                </c:pt>
                <c:pt idx="268">
                  <c:v>2016T2</c:v>
                </c:pt>
                <c:pt idx="269">
                  <c:v>2016T3</c:v>
                </c:pt>
                <c:pt idx="270">
                  <c:v>2016T4</c:v>
                </c:pt>
                <c:pt idx="271">
                  <c:v>2017T1</c:v>
                </c:pt>
                <c:pt idx="272">
                  <c:v>2017T2</c:v>
                </c:pt>
                <c:pt idx="273">
                  <c:v>2017T3</c:v>
                </c:pt>
                <c:pt idx="274">
                  <c:v>2017T4</c:v>
                </c:pt>
                <c:pt idx="275">
                  <c:v>2018T1</c:v>
                </c:pt>
                <c:pt idx="276">
                  <c:v>2018T2</c:v>
                </c:pt>
                <c:pt idx="277">
                  <c:v>2018T3</c:v>
                </c:pt>
                <c:pt idx="278">
                  <c:v>2018T4</c:v>
                </c:pt>
                <c:pt idx="279">
                  <c:v>2019T1</c:v>
                </c:pt>
                <c:pt idx="280">
                  <c:v>2019T2</c:v>
                </c:pt>
                <c:pt idx="281">
                  <c:v>2019T3</c:v>
                </c:pt>
                <c:pt idx="282">
                  <c:v>2019T4</c:v>
                </c:pt>
                <c:pt idx="283">
                  <c:v>2020T1</c:v>
                </c:pt>
                <c:pt idx="284">
                  <c:v>2020T2</c:v>
                </c:pt>
                <c:pt idx="285">
                  <c:v>2020T3</c:v>
                </c:pt>
                <c:pt idx="286">
                  <c:v>2020T4</c:v>
                </c:pt>
                <c:pt idx="287">
                  <c:v>2021T1</c:v>
                </c:pt>
                <c:pt idx="288">
                  <c:v>2021T2</c:v>
                </c:pt>
                <c:pt idx="289">
                  <c:v>2021T3</c:v>
                </c:pt>
                <c:pt idx="290">
                  <c:v>2021T4</c:v>
                </c:pt>
                <c:pt idx="291">
                  <c:v>2022T1</c:v>
                </c:pt>
                <c:pt idx="292">
                  <c:v>2022T2</c:v>
                </c:pt>
                <c:pt idx="293">
                  <c:v>2022T3</c:v>
                </c:pt>
                <c:pt idx="294">
                  <c:v>2022T4</c:v>
                </c:pt>
              </c:strCache>
            </c:strRef>
          </c:cat>
          <c:val>
            <c:numRef>
              <c:f>'Données-Graph5'!$D$6:$D$296</c:f>
              <c:numCache>
                <c:formatCode>0.0%</c:formatCode>
                <c:ptCount val="291"/>
                <c:pt idx="0">
                  <c:v>1.6774595042456486E-2</c:v>
                </c:pt>
                <c:pt idx="1">
                  <c:v>2.1019203101389161E-2</c:v>
                </c:pt>
                <c:pt idx="2">
                  <c:v>1.6638274951590759E-2</c:v>
                </c:pt>
                <c:pt idx="3">
                  <c:v>1.7137032580490486E-2</c:v>
                </c:pt>
                <c:pt idx="4">
                  <c:v>1.5237799243918992E-2</c:v>
                </c:pt>
                <c:pt idx="5">
                  <c:v>1.4869541584870083E-2</c:v>
                </c:pt>
                <c:pt idx="6">
                  <c:v>9.3300831620430902E-3</c:v>
                </c:pt>
                <c:pt idx="7">
                  <c:v>1.3680325392029236E-2</c:v>
                </c:pt>
                <c:pt idx="8">
                  <c:v>7.2444335157224593E-3</c:v>
                </c:pt>
                <c:pt idx="9">
                  <c:v>8.424019469747579E-3</c:v>
                </c:pt>
                <c:pt idx="10">
                  <c:v>4.4147507377059192E-3</c:v>
                </c:pt>
                <c:pt idx="11">
                  <c:v>7.1710909192570504E-3</c:v>
                </c:pt>
                <c:pt idx="12">
                  <c:v>6.2745175915364104E-3</c:v>
                </c:pt>
                <c:pt idx="13">
                  <c:v>9.3312564774363782E-3</c:v>
                </c:pt>
                <c:pt idx="14">
                  <c:v>9.4288530839006235E-3</c:v>
                </c:pt>
                <c:pt idx="15">
                  <c:v>1.3250203042388442E-2</c:v>
                </c:pt>
                <c:pt idx="16">
                  <c:v>1.3045860781238039E-2</c:v>
                </c:pt>
                <c:pt idx="17">
                  <c:v>1.2504694585206755E-2</c:v>
                </c:pt>
                <c:pt idx="18">
                  <c:v>1.2279379622995856E-2</c:v>
                </c:pt>
                <c:pt idx="19">
                  <c:v>1.2316825231489803E-2</c:v>
                </c:pt>
                <c:pt idx="20">
                  <c:v>1.2224281525336833E-2</c:v>
                </c:pt>
                <c:pt idx="21">
                  <c:v>1.146728059855584E-2</c:v>
                </c:pt>
                <c:pt idx="22">
                  <c:v>1.0323869745772152E-2</c:v>
                </c:pt>
                <c:pt idx="23">
                  <c:v>1.2199087950292231E-2</c:v>
                </c:pt>
                <c:pt idx="24">
                  <c:v>1.5582633605005558E-2</c:v>
                </c:pt>
                <c:pt idx="25">
                  <c:v>1.5543773063477762E-2</c:v>
                </c:pt>
                <c:pt idx="26">
                  <c:v>1.5554195907910184E-2</c:v>
                </c:pt>
                <c:pt idx="27">
                  <c:v>1.5584621275849475E-2</c:v>
                </c:pt>
                <c:pt idx="28">
                  <c:v>1.3922984770569302E-2</c:v>
                </c:pt>
                <c:pt idx="29">
                  <c:v>1.147867892841492E-2</c:v>
                </c:pt>
                <c:pt idx="30">
                  <c:v>1.3234623191362926E-2</c:v>
                </c:pt>
                <c:pt idx="31">
                  <c:v>1.0866371450502621E-2</c:v>
                </c:pt>
                <c:pt idx="32">
                  <c:v>9.7531421652796713E-3</c:v>
                </c:pt>
                <c:pt idx="33">
                  <c:v>9.0232057232169094E-3</c:v>
                </c:pt>
                <c:pt idx="34">
                  <c:v>7.0860007382971268E-3</c:v>
                </c:pt>
                <c:pt idx="35">
                  <c:v>3.2220723307210264E-3</c:v>
                </c:pt>
                <c:pt idx="36">
                  <c:v>5.7332600438306791E-3</c:v>
                </c:pt>
                <c:pt idx="37">
                  <c:v>5.7140488535740719E-3</c:v>
                </c:pt>
                <c:pt idx="38">
                  <c:v>9.7579761717323521E-3</c:v>
                </c:pt>
                <c:pt idx="39">
                  <c:v>1.0869987793558522E-2</c:v>
                </c:pt>
                <c:pt idx="40">
                  <c:v>1.303539959804656E-2</c:v>
                </c:pt>
                <c:pt idx="41">
                  <c:v>1.3204418726816103E-2</c:v>
                </c:pt>
                <c:pt idx="42">
                  <c:v>1.5001141868394408E-2</c:v>
                </c:pt>
                <c:pt idx="43">
                  <c:v>1.6858910168890962E-2</c:v>
                </c:pt>
                <c:pt idx="44">
                  <c:v>1.5565807341550109E-2</c:v>
                </c:pt>
                <c:pt idx="45">
                  <c:v>1.4612192188119932E-2</c:v>
                </c:pt>
                <c:pt idx="46">
                  <c:v>1.5270125877692386E-2</c:v>
                </c:pt>
                <c:pt idx="47">
                  <c:v>1.3558740632816813E-2</c:v>
                </c:pt>
                <c:pt idx="48">
                  <c:v>9.6110853672866092E-3</c:v>
                </c:pt>
                <c:pt idx="49">
                  <c:v>1.0383837997935741E-2</c:v>
                </c:pt>
                <c:pt idx="50">
                  <c:v>9.6421835547708667E-3</c:v>
                </c:pt>
                <c:pt idx="51">
                  <c:v>3.4953150455434567E-3</c:v>
                </c:pt>
                <c:pt idx="52">
                  <c:v>1.4402182775999917E-2</c:v>
                </c:pt>
                <c:pt idx="53">
                  <c:v>1.9988748043918259E-2</c:v>
                </c:pt>
                <c:pt idx="54">
                  <c:v>1.3281035160829457E-2</c:v>
                </c:pt>
                <c:pt idx="55">
                  <c:v>1.4998271724518952E-2</c:v>
                </c:pt>
                <c:pt idx="56">
                  <c:v>1.8228365066531582E-2</c:v>
                </c:pt>
                <c:pt idx="57">
                  <c:v>7.5094784871960751E-3</c:v>
                </c:pt>
                <c:pt idx="58">
                  <c:v>3.1814835720418433E-3</c:v>
                </c:pt>
                <c:pt idx="59">
                  <c:v>8.0504300085051383E-3</c:v>
                </c:pt>
                <c:pt idx="60">
                  <c:v>9.3892866606870573E-3</c:v>
                </c:pt>
                <c:pt idx="61">
                  <c:v>1.1312535906985888E-2</c:v>
                </c:pt>
                <c:pt idx="62">
                  <c:v>1.3898084173644687E-2</c:v>
                </c:pt>
                <c:pt idx="63">
                  <c:v>1.1728924418414444E-2</c:v>
                </c:pt>
                <c:pt idx="64">
                  <c:v>1.3556129681878692E-2</c:v>
                </c:pt>
                <c:pt idx="65">
                  <c:v>1.1608143913304447E-2</c:v>
                </c:pt>
                <c:pt idx="66">
                  <c:v>9.5782300885365323E-3</c:v>
                </c:pt>
                <c:pt idx="67">
                  <c:v>1.0391693167432825E-2</c:v>
                </c:pt>
                <c:pt idx="68">
                  <c:v>1.2662971669884948E-2</c:v>
                </c:pt>
                <c:pt idx="69">
                  <c:v>1.2769212565692412E-2</c:v>
                </c:pt>
                <c:pt idx="70">
                  <c:v>1.3766956507392791E-2</c:v>
                </c:pt>
                <c:pt idx="71">
                  <c:v>2.1792871470587283E-2</c:v>
                </c:pt>
                <c:pt idx="72">
                  <c:v>2.7120892551795173E-3</c:v>
                </c:pt>
                <c:pt idx="73">
                  <c:v>2.21114051557596E-2</c:v>
                </c:pt>
                <c:pt idx="74">
                  <c:v>2.0896508313547946E-2</c:v>
                </c:pt>
                <c:pt idx="75">
                  <c:v>1.986569038439967E-2</c:v>
                </c:pt>
                <c:pt idx="76">
                  <c:v>1.6223782385359264E-2</c:v>
                </c:pt>
                <c:pt idx="77">
                  <c:v>3.2679980285255095E-2</c:v>
                </c:pt>
                <c:pt idx="78">
                  <c:v>1.5280156385921506E-2</c:v>
                </c:pt>
                <c:pt idx="79">
                  <c:v>1.6052130599180536E-2</c:v>
                </c:pt>
                <c:pt idx="80">
                  <c:v>1.7166518296608313E-2</c:v>
                </c:pt>
                <c:pt idx="81">
                  <c:v>1.4009406175345296E-2</c:v>
                </c:pt>
                <c:pt idx="82">
                  <c:v>1.3375984508814831E-2</c:v>
                </c:pt>
                <c:pt idx="83">
                  <c:v>1.3531668336624447E-2</c:v>
                </c:pt>
                <c:pt idx="84">
                  <c:v>1.2580449565019469E-2</c:v>
                </c:pt>
                <c:pt idx="85">
                  <c:v>1.2088090786535499E-2</c:v>
                </c:pt>
                <c:pt idx="86">
                  <c:v>1.2379253081239661E-2</c:v>
                </c:pt>
                <c:pt idx="87">
                  <c:v>1.3702853272810955E-2</c:v>
                </c:pt>
                <c:pt idx="88">
                  <c:v>1.2422642521303429E-2</c:v>
                </c:pt>
                <c:pt idx="89">
                  <c:v>1.3029750831983211E-2</c:v>
                </c:pt>
                <c:pt idx="90">
                  <c:v>1.2419665478691E-2</c:v>
                </c:pt>
                <c:pt idx="91">
                  <c:v>1.2760407923639638E-2</c:v>
                </c:pt>
                <c:pt idx="92">
                  <c:v>1.1276825220626563E-2</c:v>
                </c:pt>
                <c:pt idx="93">
                  <c:v>1.2528363839428014E-2</c:v>
                </c:pt>
                <c:pt idx="94">
                  <c:v>1.3826396731545509E-2</c:v>
                </c:pt>
                <c:pt idx="95">
                  <c:v>1.6916108450560685E-2</c:v>
                </c:pt>
                <c:pt idx="96">
                  <c:v>1.800405519261572E-2</c:v>
                </c:pt>
                <c:pt idx="97">
                  <c:v>2.115014802002757E-2</c:v>
                </c:pt>
                <c:pt idx="98">
                  <c:v>1.4066319590369636E-2</c:v>
                </c:pt>
                <c:pt idx="99">
                  <c:v>1.0327794358696352E-2</c:v>
                </c:pt>
                <c:pt idx="100">
                  <c:v>6.2810289221739701E-3</c:v>
                </c:pt>
                <c:pt idx="101">
                  <c:v>2.3890244659348081E-3</c:v>
                </c:pt>
                <c:pt idx="102">
                  <c:v>-1.3104749129000393E-4</c:v>
                </c:pt>
                <c:pt idx="103">
                  <c:v>1.8221371156807997E-3</c:v>
                </c:pt>
                <c:pt idx="104">
                  <c:v>2.7006591014615555E-3</c:v>
                </c:pt>
                <c:pt idx="105">
                  <c:v>4.3407158267694257E-3</c:v>
                </c:pt>
                <c:pt idx="106">
                  <c:v>7.2377093126294589E-3</c:v>
                </c:pt>
                <c:pt idx="107">
                  <c:v>9.1064594838834445E-3</c:v>
                </c:pt>
                <c:pt idx="108">
                  <c:v>1.2426732936979379E-2</c:v>
                </c:pt>
                <c:pt idx="109">
                  <c:v>1.3712425779853543E-2</c:v>
                </c:pt>
                <c:pt idx="110">
                  <c:v>1.284703190894132E-2</c:v>
                </c:pt>
                <c:pt idx="111">
                  <c:v>1.3864420297432734E-2</c:v>
                </c:pt>
                <c:pt idx="112">
                  <c:v>1.0455277644216832E-2</c:v>
                </c:pt>
                <c:pt idx="113">
                  <c:v>7.5947296535918696E-3</c:v>
                </c:pt>
                <c:pt idx="114">
                  <c:v>6.4301255957432968E-3</c:v>
                </c:pt>
                <c:pt idx="115">
                  <c:v>5.9644147903821221E-3</c:v>
                </c:pt>
                <c:pt idx="116">
                  <c:v>2.7203424839712387E-3</c:v>
                </c:pt>
                <c:pt idx="117">
                  <c:v>4.429826295321293E-3</c:v>
                </c:pt>
                <c:pt idx="118">
                  <c:v>5.900973456502312E-3</c:v>
                </c:pt>
                <c:pt idx="119">
                  <c:v>7.8315345095869571E-3</c:v>
                </c:pt>
                <c:pt idx="120">
                  <c:v>4.6370769837924541E-3</c:v>
                </c:pt>
                <c:pt idx="121">
                  <c:v>5.2737767516124467E-3</c:v>
                </c:pt>
                <c:pt idx="122">
                  <c:v>2.6706723552598621E-3</c:v>
                </c:pt>
                <c:pt idx="123">
                  <c:v>3.5500229632978719E-3</c:v>
                </c:pt>
                <c:pt idx="124">
                  <c:v>2.8196007137828438E-3</c:v>
                </c:pt>
                <c:pt idx="125">
                  <c:v>7.2615334494106065E-3</c:v>
                </c:pt>
                <c:pt idx="126">
                  <c:v>9.0946311379938027E-3</c:v>
                </c:pt>
                <c:pt idx="127">
                  <c:v>1.2919160076354075E-2</c:v>
                </c:pt>
                <c:pt idx="128">
                  <c:v>1.4420261726256767E-2</c:v>
                </c:pt>
                <c:pt idx="129">
                  <c:v>1.2593109854476037E-2</c:v>
                </c:pt>
                <c:pt idx="130">
                  <c:v>1.2555230204908563E-2</c:v>
                </c:pt>
                <c:pt idx="131">
                  <c:v>1.1717965588200929E-2</c:v>
                </c:pt>
                <c:pt idx="132">
                  <c:v>8.8719724313093273E-3</c:v>
                </c:pt>
                <c:pt idx="133">
                  <c:v>6.7766878695316723E-3</c:v>
                </c:pt>
                <c:pt idx="134">
                  <c:v>7.9122404651348344E-3</c:v>
                </c:pt>
                <c:pt idx="135">
                  <c:v>6.4733351028558594E-3</c:v>
                </c:pt>
                <c:pt idx="136">
                  <c:v>6.1645915290864384E-3</c:v>
                </c:pt>
                <c:pt idx="137">
                  <c:v>7.3468372866285492E-3</c:v>
                </c:pt>
                <c:pt idx="138">
                  <c:v>7.0073672040522617E-3</c:v>
                </c:pt>
                <c:pt idx="139">
                  <c:v>7.146437180513443E-3</c:v>
                </c:pt>
                <c:pt idx="140">
                  <c:v>9.1070456975654857E-3</c:v>
                </c:pt>
                <c:pt idx="141">
                  <c:v>9.417174731533029E-3</c:v>
                </c:pt>
                <c:pt idx="142">
                  <c:v>8.3001675086373794E-3</c:v>
                </c:pt>
                <c:pt idx="143">
                  <c:v>7.701362305795989E-3</c:v>
                </c:pt>
                <c:pt idx="144">
                  <c:v>7.7676711083656258E-3</c:v>
                </c:pt>
                <c:pt idx="145">
                  <c:v>4.8418960571880998E-3</c:v>
                </c:pt>
                <c:pt idx="146">
                  <c:v>2.1597721860679986E-3</c:v>
                </c:pt>
                <c:pt idx="147">
                  <c:v>8.9780184282961528E-5</c:v>
                </c:pt>
                <c:pt idx="148">
                  <c:v>2.1886869028278078E-3</c:v>
                </c:pt>
                <c:pt idx="149">
                  <c:v>5.0534446488081919E-4</c:v>
                </c:pt>
                <c:pt idx="150">
                  <c:v>2.1426742181585023E-3</c:v>
                </c:pt>
                <c:pt idx="151">
                  <c:v>4.4555084847395232E-3</c:v>
                </c:pt>
                <c:pt idx="152">
                  <c:v>6.5917647185780304E-3</c:v>
                </c:pt>
                <c:pt idx="153">
                  <c:v>6.2174692380232432E-3</c:v>
                </c:pt>
                <c:pt idx="154">
                  <c:v>7.4897806667770794E-3</c:v>
                </c:pt>
                <c:pt idx="155">
                  <c:v>8.2127354721091006E-3</c:v>
                </c:pt>
                <c:pt idx="156">
                  <c:v>9.3463107910412013E-3</c:v>
                </c:pt>
                <c:pt idx="157">
                  <c:v>9.8943772215143166E-3</c:v>
                </c:pt>
                <c:pt idx="158">
                  <c:v>1.0382479200373274E-2</c:v>
                </c:pt>
                <c:pt idx="159">
                  <c:v>6.1762161682983319E-3</c:v>
                </c:pt>
                <c:pt idx="160">
                  <c:v>5.3548182999880733E-3</c:v>
                </c:pt>
                <c:pt idx="161">
                  <c:v>3.9802060921512172E-3</c:v>
                </c:pt>
                <c:pt idx="162">
                  <c:v>2.9712512056208062E-3</c:v>
                </c:pt>
                <c:pt idx="163">
                  <c:v>1.1713140890270424E-3</c:v>
                </c:pt>
                <c:pt idx="164">
                  <c:v>5.2133764203519117E-3</c:v>
                </c:pt>
                <c:pt idx="165">
                  <c:v>5.1924900432374077E-3</c:v>
                </c:pt>
                <c:pt idx="166">
                  <c:v>5.8481353647923395E-3</c:v>
                </c:pt>
                <c:pt idx="167">
                  <c:v>7.5895086236181797E-3</c:v>
                </c:pt>
                <c:pt idx="168">
                  <c:v>7.83610736318896E-3</c:v>
                </c:pt>
                <c:pt idx="169">
                  <c:v>6.5284059578221143E-3</c:v>
                </c:pt>
                <c:pt idx="170">
                  <c:v>6.339150763394974E-3</c:v>
                </c:pt>
                <c:pt idx="171">
                  <c:v>5.2450857854453581E-3</c:v>
                </c:pt>
                <c:pt idx="172">
                  <c:v>3.9633860252987763E-3</c:v>
                </c:pt>
                <c:pt idx="173">
                  <c:v>4.0480844534838134E-3</c:v>
                </c:pt>
                <c:pt idx="174">
                  <c:v>4.4157335948851184E-3</c:v>
                </c:pt>
                <c:pt idx="175">
                  <c:v>4.2760091197111549E-3</c:v>
                </c:pt>
                <c:pt idx="176">
                  <c:v>4.7810067821081326E-3</c:v>
                </c:pt>
                <c:pt idx="177">
                  <c:v>4.7935822709166409E-3</c:v>
                </c:pt>
                <c:pt idx="178">
                  <c:v>5.1227876318284959E-3</c:v>
                </c:pt>
                <c:pt idx="179">
                  <c:v>5.3032363386167347E-3</c:v>
                </c:pt>
                <c:pt idx="180">
                  <c:v>4.8805022631812633E-3</c:v>
                </c:pt>
                <c:pt idx="181">
                  <c:v>4.3674402905022891E-3</c:v>
                </c:pt>
                <c:pt idx="182">
                  <c:v>3.3550383087224134E-3</c:v>
                </c:pt>
                <c:pt idx="183">
                  <c:v>4.3644022794455672E-3</c:v>
                </c:pt>
                <c:pt idx="184">
                  <c:v>4.5301798547052741E-3</c:v>
                </c:pt>
                <c:pt idx="185">
                  <c:v>4.5415417706615724E-3</c:v>
                </c:pt>
                <c:pt idx="186">
                  <c:v>4.6032681348679994E-3</c:v>
                </c:pt>
                <c:pt idx="187">
                  <c:v>4.8327677166035699E-3</c:v>
                </c:pt>
                <c:pt idx="188">
                  <c:v>4.6161598119114355E-3</c:v>
                </c:pt>
                <c:pt idx="189">
                  <c:v>5.4871663176907504E-3</c:v>
                </c:pt>
                <c:pt idx="190">
                  <c:v>6.4173985496029928E-3</c:v>
                </c:pt>
                <c:pt idx="191">
                  <c:v>7.4664305428751021E-3</c:v>
                </c:pt>
                <c:pt idx="192">
                  <c:v>7.9867313795820571E-3</c:v>
                </c:pt>
                <c:pt idx="193">
                  <c:v>6.0138897177575146E-3</c:v>
                </c:pt>
                <c:pt idx="194">
                  <c:v>5.64424755766324E-3</c:v>
                </c:pt>
                <c:pt idx="195">
                  <c:v>5.1128205404842308E-3</c:v>
                </c:pt>
                <c:pt idx="196">
                  <c:v>3.1019699717484972E-3</c:v>
                </c:pt>
                <c:pt idx="197">
                  <c:v>3.9379531698306991E-3</c:v>
                </c:pt>
                <c:pt idx="198">
                  <c:v>6.0087552024861157E-3</c:v>
                </c:pt>
                <c:pt idx="199">
                  <c:v>5.830937191733554E-3</c:v>
                </c:pt>
                <c:pt idx="200">
                  <c:v>6.2123054818459256E-3</c:v>
                </c:pt>
                <c:pt idx="201">
                  <c:v>6.9174268645300074E-3</c:v>
                </c:pt>
                <c:pt idx="202">
                  <c:v>5.6500647723001229E-3</c:v>
                </c:pt>
                <c:pt idx="203">
                  <c:v>5.118220669190876E-3</c:v>
                </c:pt>
                <c:pt idx="204">
                  <c:v>4.2381547751551008E-3</c:v>
                </c:pt>
                <c:pt idx="205">
                  <c:v>4.298945796186171E-3</c:v>
                </c:pt>
                <c:pt idx="206">
                  <c:v>2.2340849533875051E-3</c:v>
                </c:pt>
                <c:pt idx="207">
                  <c:v>4.3094307497841822E-3</c:v>
                </c:pt>
                <c:pt idx="208">
                  <c:v>4.2601403385347236E-3</c:v>
                </c:pt>
                <c:pt idx="209">
                  <c:v>5.1398552019523702E-3</c:v>
                </c:pt>
                <c:pt idx="210">
                  <c:v>3.2821633450803578E-3</c:v>
                </c:pt>
                <c:pt idx="211">
                  <c:v>5.5307964279309729E-3</c:v>
                </c:pt>
                <c:pt idx="212">
                  <c:v>2.57525707938E-3</c:v>
                </c:pt>
                <c:pt idx="213">
                  <c:v>3.5230748538463974E-3</c:v>
                </c:pt>
                <c:pt idx="214">
                  <c:v>3.0010571868723801E-3</c:v>
                </c:pt>
                <c:pt idx="215">
                  <c:v>5.0168829798009629E-3</c:v>
                </c:pt>
                <c:pt idx="216">
                  <c:v>4.9792824183980677E-3</c:v>
                </c:pt>
                <c:pt idx="217">
                  <c:v>5.6675048960299623E-3</c:v>
                </c:pt>
                <c:pt idx="218">
                  <c:v>4.0078290482499224E-3</c:v>
                </c:pt>
                <c:pt idx="219">
                  <c:v>3.1594891648991652E-3</c:v>
                </c:pt>
                <c:pt idx="220">
                  <c:v>1.4681021449274301E-3</c:v>
                </c:pt>
                <c:pt idx="221">
                  <c:v>1.9006213111725234E-3</c:v>
                </c:pt>
                <c:pt idx="222">
                  <c:v>3.0757616944907529E-3</c:v>
                </c:pt>
                <c:pt idx="223">
                  <c:v>4.1264559023936886E-3</c:v>
                </c:pt>
                <c:pt idx="224">
                  <c:v>6.3371607179651956E-3</c:v>
                </c:pt>
                <c:pt idx="225">
                  <c:v>5.5868307759190383E-3</c:v>
                </c:pt>
                <c:pt idx="226">
                  <c:v>4.6393575542518217E-3</c:v>
                </c:pt>
                <c:pt idx="227">
                  <c:v>3.7255575860386525E-3</c:v>
                </c:pt>
                <c:pt idx="228">
                  <c:v>1.9530892929060517E-3</c:v>
                </c:pt>
                <c:pt idx="229">
                  <c:v>-6.0738852053932035E-5</c:v>
                </c:pt>
                <c:pt idx="230">
                  <c:v>1.1425997726099979E-4</c:v>
                </c:pt>
                <c:pt idx="231">
                  <c:v>9.8327283908683505E-4</c:v>
                </c:pt>
                <c:pt idx="232">
                  <c:v>-1.0969118843179304E-3</c:v>
                </c:pt>
                <c:pt idx="233">
                  <c:v>-9.6260872226749949E-4</c:v>
                </c:pt>
                <c:pt idx="234">
                  <c:v>-3.7751856611258905E-3</c:v>
                </c:pt>
                <c:pt idx="235">
                  <c:v>-6.0893102364475427E-3</c:v>
                </c:pt>
                <c:pt idx="236">
                  <c:v>-5.6293385368973992E-3</c:v>
                </c:pt>
                <c:pt idx="237">
                  <c:v>-3.1598334530380523E-3</c:v>
                </c:pt>
                <c:pt idx="238">
                  <c:v>-1.2306660113188261E-3</c:v>
                </c:pt>
                <c:pt idx="239">
                  <c:v>2.267843805170644E-3</c:v>
                </c:pt>
                <c:pt idx="240">
                  <c:v>5.1283404159971901E-3</c:v>
                </c:pt>
                <c:pt idx="241">
                  <c:v>4.2718471918390399E-3</c:v>
                </c:pt>
                <c:pt idx="242">
                  <c:v>3.4628929515723161E-3</c:v>
                </c:pt>
                <c:pt idx="243">
                  <c:v>2.5342653282920402E-3</c:v>
                </c:pt>
                <c:pt idx="244">
                  <c:v>1.136545478352291E-3</c:v>
                </c:pt>
                <c:pt idx="245">
                  <c:v>1.6430657790622583E-3</c:v>
                </c:pt>
                <c:pt idx="246">
                  <c:v>1.4744048500414664E-3</c:v>
                </c:pt>
                <c:pt idx="247">
                  <c:v>1.1788910282186649E-3</c:v>
                </c:pt>
                <c:pt idx="248">
                  <c:v>2.7686272880877993E-4</c:v>
                </c:pt>
                <c:pt idx="249">
                  <c:v>2.0641670290757475E-3</c:v>
                </c:pt>
                <c:pt idx="250">
                  <c:v>1.2916870738415298E-3</c:v>
                </c:pt>
                <c:pt idx="251">
                  <c:v>7.3799959513265456E-4</c:v>
                </c:pt>
                <c:pt idx="252">
                  <c:v>2.7101809618865769E-3</c:v>
                </c:pt>
                <c:pt idx="253">
                  <c:v>2.1069584813340203E-3</c:v>
                </c:pt>
                <c:pt idx="254">
                  <c:v>2.5144789275561852E-3</c:v>
                </c:pt>
                <c:pt idx="255">
                  <c:v>2.7244328936379958E-3</c:v>
                </c:pt>
                <c:pt idx="256">
                  <c:v>2.8274210549272816E-3</c:v>
                </c:pt>
                <c:pt idx="257">
                  <c:v>2.5374361774552767E-3</c:v>
                </c:pt>
                <c:pt idx="258">
                  <c:v>2.8837271123025587E-3</c:v>
                </c:pt>
                <c:pt idx="259">
                  <c:v>2.5969422449039214E-3</c:v>
                </c:pt>
                <c:pt idx="260">
                  <c:v>2.7463898532316122E-3</c:v>
                </c:pt>
                <c:pt idx="261">
                  <c:v>2.858206080553094E-3</c:v>
                </c:pt>
                <c:pt idx="262">
                  <c:v>1.6572546744109129E-3</c:v>
                </c:pt>
                <c:pt idx="263">
                  <c:v>3.3169018513690141E-3</c:v>
                </c:pt>
                <c:pt idx="264">
                  <c:v>1.0446907468093514E-3</c:v>
                </c:pt>
                <c:pt idx="265">
                  <c:v>1.3855196526819658E-3</c:v>
                </c:pt>
                <c:pt idx="266">
                  <c:v>1.9303216175672322E-3</c:v>
                </c:pt>
                <c:pt idx="267">
                  <c:v>1.9792700031946442E-3</c:v>
                </c:pt>
                <c:pt idx="268">
                  <c:v>1.1164980724507334E-3</c:v>
                </c:pt>
                <c:pt idx="269">
                  <c:v>3.5176509572600878E-3</c:v>
                </c:pt>
                <c:pt idx="270">
                  <c:v>3.1668858398636868E-3</c:v>
                </c:pt>
                <c:pt idx="271">
                  <c:v>1.4063420985759301E-3</c:v>
                </c:pt>
                <c:pt idx="272">
                  <c:v>1.4048909305515167E-3</c:v>
                </c:pt>
                <c:pt idx="273">
                  <c:v>1.0723991283378975E-3</c:v>
                </c:pt>
                <c:pt idx="274">
                  <c:v>3.7621683313027177E-4</c:v>
                </c:pt>
                <c:pt idx="275">
                  <c:v>3.1693744656724476E-5</c:v>
                </c:pt>
                <c:pt idx="276">
                  <c:v>1.5648614240897363E-3</c:v>
                </c:pt>
                <c:pt idx="277">
                  <c:v>1.0835114096741094E-3</c:v>
                </c:pt>
                <c:pt idx="278">
                  <c:v>-4.8609955480105604E-4</c:v>
                </c:pt>
                <c:pt idx="279">
                  <c:v>-1.7653623632835069E-3</c:v>
                </c:pt>
                <c:pt idx="280">
                  <c:v>2.1455871561970152E-2</c:v>
                </c:pt>
                <c:pt idx="281">
                  <c:v>-8.7010701539924629E-4</c:v>
                </c:pt>
                <c:pt idx="282">
                  <c:v>5.4001491023030201E-3</c:v>
                </c:pt>
                <c:pt idx="283">
                  <c:v>3.9782137985622246E-3</c:v>
                </c:pt>
                <c:pt idx="284">
                  <c:v>1.9940243986480422E-3</c:v>
                </c:pt>
                <c:pt idx="285">
                  <c:v>-2.7250454098308396E-2</c:v>
                </c:pt>
                <c:pt idx="286">
                  <c:v>-8.0080480859628933E-3</c:v>
                </c:pt>
                <c:pt idx="287">
                  <c:v>-1.473284488767912E-2</c:v>
                </c:pt>
                <c:pt idx="288">
                  <c:v>-1.3223167755030185E-2</c:v>
                </c:pt>
                <c:pt idx="289">
                  <c:v>-1.0999381606023428E-2</c:v>
                </c:pt>
                <c:pt idx="290">
                  <c:v>-4.7170863108171313E-3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AF88-46CD-B66E-D46D4E3BDE8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27021192"/>
        <c:axId val="527024472"/>
      </c:lineChart>
      <c:catAx>
        <c:axId val="5270211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7024472"/>
        <c:crosses val="autoZero"/>
        <c:auto val="1"/>
        <c:lblAlgn val="ctr"/>
        <c:lblOffset val="100"/>
        <c:noMultiLvlLbl val="0"/>
      </c:catAx>
      <c:valAx>
        <c:axId val="527024472"/>
        <c:scaling>
          <c:orientation val="minMax"/>
          <c:max val="2.0000000000000004E-2"/>
          <c:min val="-1.0000000000000002E-2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5270211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/>
              <a:t>Contributions à l'évolution du taux de marge (secteur marchand)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'Données-Graph6'!$P$1</c:f>
              <c:strCache>
                <c:ptCount val="1"/>
                <c:pt idx="0">
                  <c:v>Productivité horaire (+)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'Données-Graph6'!$O$302:$O$308</c:f>
              <c:strCache>
                <c:ptCount val="7"/>
                <c:pt idx="0">
                  <c:v>1952T2-1963T3</c:v>
                </c:pt>
                <c:pt idx="1">
                  <c:v>1963T3-1974T3</c:v>
                </c:pt>
                <c:pt idx="2">
                  <c:v>1974T3-1982T3</c:v>
                </c:pt>
                <c:pt idx="3">
                  <c:v>1982T3-1989T3</c:v>
                </c:pt>
                <c:pt idx="4">
                  <c:v>1982T3-2008T1</c:v>
                </c:pt>
                <c:pt idx="5">
                  <c:v>2008T1-2019T4</c:v>
                </c:pt>
                <c:pt idx="6">
                  <c:v>2019T4-2023T1</c:v>
                </c:pt>
              </c:strCache>
            </c:strRef>
          </c:cat>
          <c:val>
            <c:numRef>
              <c:f>'Données-Graph6'!$P$302:$P$308</c:f>
              <c:numCache>
                <c:formatCode>0.00%</c:formatCode>
                <c:ptCount val="7"/>
                <c:pt idx="0">
                  <c:v>0.30014217430023499</c:v>
                </c:pt>
                <c:pt idx="1">
                  <c:v>0.34038124391198105</c:v>
                </c:pt>
                <c:pt idx="2">
                  <c:v>0.12991271838913934</c:v>
                </c:pt>
                <c:pt idx="3">
                  <c:v>0.10686830692482105</c:v>
                </c:pt>
                <c:pt idx="4">
                  <c:v>0.1720598821838018</c:v>
                </c:pt>
                <c:pt idx="5">
                  <c:v>2.8037445893415766E-2</c:v>
                </c:pt>
                <c:pt idx="6">
                  <c:v>-2.2099580652659132E-2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9D5-4B5C-AD72-82E5B69BA1AB}"/>
            </c:ext>
          </c:extLst>
        </c:ser>
        <c:ser>
          <c:idx val="2"/>
          <c:order val="2"/>
          <c:tx>
            <c:v>Salaires (-)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'Données-Graph6'!$O$302:$O$308</c:f>
              <c:strCache>
                <c:ptCount val="7"/>
                <c:pt idx="0">
                  <c:v>1952T2-1963T3</c:v>
                </c:pt>
                <c:pt idx="1">
                  <c:v>1963T3-1974T3</c:v>
                </c:pt>
                <c:pt idx="2">
                  <c:v>1974T3-1982T3</c:v>
                </c:pt>
                <c:pt idx="3">
                  <c:v>1982T3-1989T3</c:v>
                </c:pt>
                <c:pt idx="4">
                  <c:v>1982T3-2008T1</c:v>
                </c:pt>
                <c:pt idx="5">
                  <c:v>2008T1-2019T4</c:v>
                </c:pt>
                <c:pt idx="6">
                  <c:v>2019T4-2023T1</c:v>
                </c:pt>
              </c:strCache>
            </c:strRef>
          </c:cat>
          <c:val>
            <c:numRef>
              <c:f>'Données-Graph6'!$V$302:$V$308</c:f>
              <c:numCache>
                <c:formatCode>0.00%</c:formatCode>
                <c:ptCount val="7"/>
                <c:pt idx="0">
                  <c:v>-0.3277522624122593</c:v>
                </c:pt>
                <c:pt idx="1">
                  <c:v>-0.35684450650639288</c:v>
                </c:pt>
                <c:pt idx="2">
                  <c:v>-0.17311160144067983</c:v>
                </c:pt>
                <c:pt idx="3">
                  <c:v>-3.2844638467483811E-2</c:v>
                </c:pt>
                <c:pt idx="4">
                  <c:v>-0.13902039239120315</c:v>
                </c:pt>
                <c:pt idx="5">
                  <c:v>-4.0310093153422932E-2</c:v>
                </c:pt>
                <c:pt idx="6">
                  <c:v>1.6880484689230479E-2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F9D5-4B5C-AD72-82E5B69BA1AB}"/>
            </c:ext>
          </c:extLst>
        </c:ser>
        <c:ser>
          <c:idx val="5"/>
          <c:order val="3"/>
          <c:tx>
            <c:strRef>
              <c:f>'Données-Graph6'!$T$1</c:f>
              <c:strCache>
                <c:ptCount val="1"/>
                <c:pt idx="0">
                  <c:v>Ratio prix Va / prix conso (+)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'Données-Graph6'!$O$302:$O$308</c:f>
              <c:strCache>
                <c:ptCount val="7"/>
                <c:pt idx="0">
                  <c:v>1952T2-1963T3</c:v>
                </c:pt>
                <c:pt idx="1">
                  <c:v>1963T3-1974T3</c:v>
                </c:pt>
                <c:pt idx="2">
                  <c:v>1974T3-1982T3</c:v>
                </c:pt>
                <c:pt idx="3">
                  <c:v>1982T3-1989T3</c:v>
                </c:pt>
                <c:pt idx="4">
                  <c:v>1982T3-2008T1</c:v>
                </c:pt>
                <c:pt idx="5">
                  <c:v>2008T1-2019T4</c:v>
                </c:pt>
                <c:pt idx="6">
                  <c:v>2019T4-2023T1</c:v>
                </c:pt>
              </c:strCache>
            </c:strRef>
          </c:cat>
          <c:val>
            <c:numRef>
              <c:f>'Données-Graph6'!$T$302:$T$308</c:f>
              <c:numCache>
                <c:formatCode>0.00%</c:formatCode>
                <c:ptCount val="7"/>
                <c:pt idx="0">
                  <c:v>2.3178582700493219E-2</c:v>
                </c:pt>
                <c:pt idx="1">
                  <c:v>-1.6623280408477426E-2</c:v>
                </c:pt>
                <c:pt idx="2">
                  <c:v>3.6662689065032092E-3</c:v>
                </c:pt>
                <c:pt idx="3">
                  <c:v>9.2425607859023453E-3</c:v>
                </c:pt>
                <c:pt idx="4">
                  <c:v>-1.7869756953273388E-2</c:v>
                </c:pt>
                <c:pt idx="5">
                  <c:v>-2.5889786592993959E-3</c:v>
                </c:pt>
                <c:pt idx="6">
                  <c:v>-4.7919377879913194E-3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F9D5-4B5C-AD72-82E5B69BA1AB}"/>
            </c:ext>
          </c:extLst>
        </c:ser>
        <c:ser>
          <c:idx val="6"/>
          <c:order val="4"/>
          <c:tx>
            <c:strRef>
              <c:f>'Données-Graph6'!$U$1</c:f>
              <c:strCache>
                <c:ptCount val="1"/>
                <c:pt idx="0">
                  <c:v>Impôts nets sur production (-)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'Données-Graph6'!$O$302:$O$308</c:f>
              <c:strCache>
                <c:ptCount val="7"/>
                <c:pt idx="0">
                  <c:v>1952T2-1963T3</c:v>
                </c:pt>
                <c:pt idx="1">
                  <c:v>1963T3-1974T3</c:v>
                </c:pt>
                <c:pt idx="2">
                  <c:v>1974T3-1982T3</c:v>
                </c:pt>
                <c:pt idx="3">
                  <c:v>1982T3-1989T3</c:v>
                </c:pt>
                <c:pt idx="4">
                  <c:v>1982T3-2008T1</c:v>
                </c:pt>
                <c:pt idx="5">
                  <c:v>2008T1-2019T4</c:v>
                </c:pt>
                <c:pt idx="6">
                  <c:v>2019T4-2023T1</c:v>
                </c:pt>
              </c:strCache>
            </c:strRef>
          </c:cat>
          <c:val>
            <c:numRef>
              <c:f>'Données-Graph6'!$U$302:$U$308</c:f>
              <c:numCache>
                <c:formatCode>0.00%</c:formatCode>
                <c:ptCount val="7"/>
                <c:pt idx="0">
                  <c:v>-5.9591177994756687E-3</c:v>
                </c:pt>
                <c:pt idx="1">
                  <c:v>1.055925949035089E-2</c:v>
                </c:pt>
                <c:pt idx="2">
                  <c:v>-1.9865457535994807E-2</c:v>
                </c:pt>
                <c:pt idx="3">
                  <c:v>-1.780560012979764E-3</c:v>
                </c:pt>
                <c:pt idx="4">
                  <c:v>-1.4104467603589563E-2</c:v>
                </c:pt>
                <c:pt idx="5">
                  <c:v>4.9251426597094958E-4</c:v>
                </c:pt>
                <c:pt idx="6">
                  <c:v>3.9264215048888211E-5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F9D5-4B5C-AD72-82E5B69BA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96098672"/>
        <c:axId val="229662928"/>
      </c:barChart>
      <c:lineChart>
        <c:grouping val="standard"/>
        <c:varyColors val="0"/>
        <c:ser>
          <c:idx val="0"/>
          <c:order val="0"/>
          <c:tx>
            <c:strRef>
              <c:f>'Données-Graph6'!$J$1</c:f>
              <c:strCache>
                <c:ptCount val="1"/>
                <c:pt idx="0">
                  <c:v>Variation du taux de marge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'Données-Graph6'!$O$302:$O$308</c:f>
              <c:strCache>
                <c:ptCount val="7"/>
                <c:pt idx="0">
                  <c:v>1952T2-1963T3</c:v>
                </c:pt>
                <c:pt idx="1">
                  <c:v>1963T3-1974T3</c:v>
                </c:pt>
                <c:pt idx="2">
                  <c:v>1974T3-1982T3</c:v>
                </c:pt>
                <c:pt idx="3">
                  <c:v>1982T3-1989T3</c:v>
                </c:pt>
                <c:pt idx="4">
                  <c:v>1982T3-2008T1</c:v>
                </c:pt>
                <c:pt idx="5">
                  <c:v>2008T1-2019T4</c:v>
                </c:pt>
                <c:pt idx="6">
                  <c:v>2019T4-2023T1</c:v>
                </c:pt>
              </c:strCache>
            </c:strRef>
          </c:cat>
          <c:val>
            <c:numRef>
              <c:f>'Données-Graph6'!$J$302:$J$308</c:f>
              <c:numCache>
                <c:formatCode>0.00%</c:formatCode>
                <c:ptCount val="7"/>
                <c:pt idx="0">
                  <c:v>-1.03906232110067E-2</c:v>
                </c:pt>
                <c:pt idx="1">
                  <c:v>-2.2527283512538354E-2</c:v>
                </c:pt>
                <c:pt idx="2">
                  <c:v>-5.9398071681032005E-2</c:v>
                </c:pt>
                <c:pt idx="3">
                  <c:v>8.1485669230259794E-2</c:v>
                </c:pt>
                <c:pt idx="4">
                  <c:v>1.0652652357356351E-3</c:v>
                </c:pt>
                <c:pt idx="5">
                  <c:v>-1.4369111653335598E-2</c:v>
                </c:pt>
                <c:pt idx="6">
                  <c:v>-9.9717695363710779E-3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F9D5-4B5C-AD72-82E5B69BA1A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98672"/>
        <c:axId val="229662928"/>
      </c:lineChart>
      <c:catAx>
        <c:axId val="99609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229662928"/>
        <c:crosses val="autoZero"/>
        <c:auto val="1"/>
        <c:lblAlgn val="ctr"/>
        <c:lblOffset val="100"/>
        <c:noMultiLvlLbl val="0"/>
      </c:catAx>
      <c:valAx>
        <c:axId val="229662928"/>
        <c:scaling>
          <c:orientation val="minMax"/>
          <c:max val="0.35000000000000003"/>
          <c:min val="-0.35000000000000003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609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800" b="1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fr-FR" sz="1800" b="1"/>
              <a:t>Contributions à l'évolution du taux de marge (Ind agroalimentaires)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800" b="1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barChart>
        <c:barDir val="col"/>
        <c:grouping val="clustered"/>
        <c:varyColors val="0"/>
        <c:ser>
          <c:idx val="1"/>
          <c:order val="1"/>
          <c:tx>
            <c:strRef>
              <c:f>'Données-Graph7'!$P$1</c:f>
              <c:strCache>
                <c:ptCount val="1"/>
                <c:pt idx="0">
                  <c:v>Productivité horaire (+)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'Données-Graph6'!$O$302:$O$308</c:f>
              <c:strCache>
                <c:ptCount val="7"/>
                <c:pt idx="0">
                  <c:v>1952T2-1963T3</c:v>
                </c:pt>
                <c:pt idx="1">
                  <c:v>1963T3-1974T3</c:v>
                </c:pt>
                <c:pt idx="2">
                  <c:v>1974T3-1982T3</c:v>
                </c:pt>
                <c:pt idx="3">
                  <c:v>1982T3-1989T3</c:v>
                </c:pt>
                <c:pt idx="4">
                  <c:v>1982T3-2008T1</c:v>
                </c:pt>
                <c:pt idx="5">
                  <c:v>2008T1-2019T4</c:v>
                </c:pt>
                <c:pt idx="6">
                  <c:v>2019T4-2023T1</c:v>
                </c:pt>
              </c:strCache>
            </c:strRef>
          </c:cat>
          <c:val>
            <c:numRef>
              <c:f>'Données-Graph7'!$P$302:$P$308</c:f>
              <c:numCache>
                <c:formatCode>0.00%</c:formatCode>
                <c:ptCount val="7"/>
                <c:pt idx="0">
                  <c:v>0.20857864754486544</c:v>
                </c:pt>
                <c:pt idx="1">
                  <c:v>0.21500163844280543</c:v>
                </c:pt>
                <c:pt idx="2">
                  <c:v>0.15343863641067382</c:v>
                </c:pt>
                <c:pt idx="3">
                  <c:v>6.3561504037872613E-2</c:v>
                </c:pt>
                <c:pt idx="4">
                  <c:v>9.4825554082212632E-2</c:v>
                </c:pt>
                <c:pt idx="5">
                  <c:v>5.0765765711823917E-2</c:v>
                </c:pt>
                <c:pt idx="6">
                  <c:v>-4.5176917418672163E-2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184-4EA3-B846-FF6A02C38FBF}"/>
            </c:ext>
          </c:extLst>
        </c:ser>
        <c:ser>
          <c:idx val="2"/>
          <c:order val="2"/>
          <c:tx>
            <c:v>Salaires (-)</c:v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'Données-Graph6'!$O$302:$O$308</c:f>
              <c:strCache>
                <c:ptCount val="7"/>
                <c:pt idx="0">
                  <c:v>1952T2-1963T3</c:v>
                </c:pt>
                <c:pt idx="1">
                  <c:v>1963T3-1974T3</c:v>
                </c:pt>
                <c:pt idx="2">
                  <c:v>1974T3-1982T3</c:v>
                </c:pt>
                <c:pt idx="3">
                  <c:v>1982T3-1989T3</c:v>
                </c:pt>
                <c:pt idx="4">
                  <c:v>1982T3-2008T1</c:v>
                </c:pt>
                <c:pt idx="5">
                  <c:v>2008T1-2019T4</c:v>
                </c:pt>
                <c:pt idx="6">
                  <c:v>2019T4-2023T1</c:v>
                </c:pt>
              </c:strCache>
            </c:strRef>
          </c:cat>
          <c:val>
            <c:numRef>
              <c:f>'Données-Graph7'!$V$302:$V$308</c:f>
              <c:numCache>
                <c:formatCode>0.00%</c:formatCode>
                <c:ptCount val="7"/>
                <c:pt idx="0">
                  <c:v>-0.37253678052913908</c:v>
                </c:pt>
                <c:pt idx="1">
                  <c:v>-0.36715132051885874</c:v>
                </c:pt>
                <c:pt idx="2">
                  <c:v>-0.10620654905634225</c:v>
                </c:pt>
                <c:pt idx="3">
                  <c:v>-1.9465435577452807E-2</c:v>
                </c:pt>
                <c:pt idx="4">
                  <c:v>-0.10950407727316722</c:v>
                </c:pt>
                <c:pt idx="5">
                  <c:v>-5.8545980302665515E-2</c:v>
                </c:pt>
                <c:pt idx="6">
                  <c:v>2.0442921853007844E-2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184-4EA3-B846-FF6A02C38FBF}"/>
            </c:ext>
          </c:extLst>
        </c:ser>
        <c:ser>
          <c:idx val="5"/>
          <c:order val="3"/>
          <c:tx>
            <c:strRef>
              <c:f>'Données-Graph6'!$T$1</c:f>
              <c:strCache>
                <c:ptCount val="1"/>
                <c:pt idx="0">
                  <c:v>Ratio prix Va / prix conso (+)</c:v>
                </c:pt>
              </c:strCache>
            </c:strRef>
          </c:tx>
          <c:spPr>
            <a:solidFill>
              <a:schemeClr val="accent6"/>
            </a:solidFill>
            <a:ln>
              <a:noFill/>
            </a:ln>
            <a:effectLst/>
          </c:spPr>
          <c:invertIfNegative val="0"/>
          <c:cat>
            <c:strRef>
              <c:f>'Données-Graph6'!$O$302:$O$308</c:f>
              <c:strCache>
                <c:ptCount val="7"/>
                <c:pt idx="0">
                  <c:v>1952T2-1963T3</c:v>
                </c:pt>
                <c:pt idx="1">
                  <c:v>1963T3-1974T3</c:v>
                </c:pt>
                <c:pt idx="2">
                  <c:v>1974T3-1982T3</c:v>
                </c:pt>
                <c:pt idx="3">
                  <c:v>1982T3-1989T3</c:v>
                </c:pt>
                <c:pt idx="4">
                  <c:v>1982T3-2008T1</c:v>
                </c:pt>
                <c:pt idx="5">
                  <c:v>2008T1-2019T4</c:v>
                </c:pt>
                <c:pt idx="6">
                  <c:v>2019T4-2023T1</c:v>
                </c:pt>
              </c:strCache>
            </c:strRef>
          </c:cat>
          <c:val>
            <c:numRef>
              <c:f>'Données-Graph7'!$T$302:$T$308</c:f>
              <c:numCache>
                <c:formatCode>0.00%</c:formatCode>
                <c:ptCount val="7"/>
                <c:pt idx="0">
                  <c:v>0.19514394481705361</c:v>
                </c:pt>
                <c:pt idx="1">
                  <c:v>0.2572296284851443</c:v>
                </c:pt>
                <c:pt idx="2">
                  <c:v>0.16088338905392491</c:v>
                </c:pt>
                <c:pt idx="3">
                  <c:v>9.7146112560365754E-3</c:v>
                </c:pt>
                <c:pt idx="4">
                  <c:v>-2.1404668973153549E-2</c:v>
                </c:pt>
                <c:pt idx="5">
                  <c:v>-1.5534674054386199E-2</c:v>
                </c:pt>
                <c:pt idx="6">
                  <c:v>9.923485300996536E-2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1184-4EA3-B846-FF6A02C38FBF}"/>
            </c:ext>
          </c:extLst>
        </c:ser>
        <c:ser>
          <c:idx val="6"/>
          <c:order val="4"/>
          <c:tx>
            <c:strRef>
              <c:f>'Données-Graph6'!$U$1</c:f>
              <c:strCache>
                <c:ptCount val="1"/>
                <c:pt idx="0">
                  <c:v>Impôts nets sur production (-)</c:v>
                </c:pt>
              </c:strCache>
            </c:strRef>
          </c:tx>
          <c:spPr>
            <a:solidFill>
              <a:schemeClr val="accent1">
                <a:lumMod val="60000"/>
              </a:schemeClr>
            </a:solidFill>
            <a:ln>
              <a:noFill/>
            </a:ln>
            <a:effectLst/>
          </c:spPr>
          <c:invertIfNegative val="0"/>
          <c:cat>
            <c:strRef>
              <c:f>'Données-Graph6'!$O$302:$O$308</c:f>
              <c:strCache>
                <c:ptCount val="7"/>
                <c:pt idx="0">
                  <c:v>1952T2-1963T3</c:v>
                </c:pt>
                <c:pt idx="1">
                  <c:v>1963T3-1974T3</c:v>
                </c:pt>
                <c:pt idx="2">
                  <c:v>1974T3-1982T3</c:v>
                </c:pt>
                <c:pt idx="3">
                  <c:v>1982T3-1989T3</c:v>
                </c:pt>
                <c:pt idx="4">
                  <c:v>1982T3-2008T1</c:v>
                </c:pt>
                <c:pt idx="5">
                  <c:v>2008T1-2019T4</c:v>
                </c:pt>
                <c:pt idx="6">
                  <c:v>2019T4-2023T1</c:v>
                </c:pt>
              </c:strCache>
            </c:strRef>
          </c:cat>
          <c:val>
            <c:numRef>
              <c:f>'Données-Graph7'!$U$302:$U$308</c:f>
              <c:numCache>
                <c:formatCode>0.00%</c:formatCode>
                <c:ptCount val="7"/>
                <c:pt idx="0">
                  <c:v>-0.11070590662886963</c:v>
                </c:pt>
                <c:pt idx="1">
                  <c:v>-0.30805964698011284</c:v>
                </c:pt>
                <c:pt idx="2">
                  <c:v>-3.7115542821652428E-2</c:v>
                </c:pt>
                <c:pt idx="3">
                  <c:v>-9.7981970585749503E-3</c:v>
                </c:pt>
                <c:pt idx="4">
                  <c:v>-5.5212337173402584E-2</c:v>
                </c:pt>
                <c:pt idx="5">
                  <c:v>-4.0219139369473906E-3</c:v>
                </c:pt>
                <c:pt idx="6">
                  <c:v>8.8516969742016404E-3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1184-4EA3-B846-FF6A02C38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996098672"/>
        <c:axId val="229662928"/>
      </c:barChart>
      <c:lineChart>
        <c:grouping val="standard"/>
        <c:varyColors val="0"/>
        <c:ser>
          <c:idx val="0"/>
          <c:order val="0"/>
          <c:tx>
            <c:strRef>
              <c:f>'Données-Graph7'!$J$1</c:f>
              <c:strCache>
                <c:ptCount val="1"/>
                <c:pt idx="0">
                  <c:v>Variation du taux de marge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cat>
            <c:strRef>
              <c:f>'Données-Graph6'!$O$302:$O$308</c:f>
              <c:strCache>
                <c:ptCount val="7"/>
                <c:pt idx="0">
                  <c:v>1952T2-1963T3</c:v>
                </c:pt>
                <c:pt idx="1">
                  <c:v>1963T3-1974T3</c:v>
                </c:pt>
                <c:pt idx="2">
                  <c:v>1974T3-1982T3</c:v>
                </c:pt>
                <c:pt idx="3">
                  <c:v>1982T3-1989T3</c:v>
                </c:pt>
                <c:pt idx="4">
                  <c:v>1982T3-2008T1</c:v>
                </c:pt>
                <c:pt idx="5">
                  <c:v>2008T1-2019T4</c:v>
                </c:pt>
                <c:pt idx="6">
                  <c:v>2019T4-2023T1</c:v>
                </c:pt>
              </c:strCache>
            </c:strRef>
          </c:cat>
          <c:val>
            <c:numRef>
              <c:f>'Données-Graph7'!$J$302:$J$308</c:f>
              <c:numCache>
                <c:formatCode>0.00%</c:formatCode>
                <c:ptCount val="7"/>
                <c:pt idx="0">
                  <c:v>-7.952009479608968E-2</c:v>
                </c:pt>
                <c:pt idx="1">
                  <c:v>-0.20297970057102177</c:v>
                </c:pt>
                <c:pt idx="2">
                  <c:v>0.17099993358660398</c:v>
                </c:pt>
                <c:pt idx="3">
                  <c:v>4.4012482657881435E-2</c:v>
                </c:pt>
                <c:pt idx="4">
                  <c:v>-9.1295529337510561E-2</c:v>
                </c:pt>
                <c:pt idx="5">
                  <c:v>-2.7336802582175135E-2</c:v>
                </c:pt>
                <c:pt idx="6">
                  <c:v>8.33525544185027E-2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4-1184-4EA3-B846-FF6A02C38FB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96098672"/>
        <c:axId val="229662928"/>
      </c:lineChart>
      <c:catAx>
        <c:axId val="99609867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4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endParaRPr lang="fr-FR"/>
          </a:p>
        </c:txPr>
        <c:crossAx val="229662928"/>
        <c:crosses val="autoZero"/>
        <c:auto val="1"/>
        <c:lblAlgn val="ctr"/>
        <c:lblOffset val="100"/>
        <c:noMultiLvlLbl val="0"/>
      </c:catAx>
      <c:valAx>
        <c:axId val="229662928"/>
        <c:scaling>
          <c:orientation val="minMax"/>
          <c:max val="0.30000000000000004"/>
          <c:min val="-0.4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%" sourceLinked="0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6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99609867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6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fr-FR" sz="18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fr-FR" sz="18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Part du profit (avant et après redistribution) dans la valeur ajoutée des SNF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xMode val="edge"/>
          <c:yMode val="edge"/>
          <c:x val="2.4016880023136544E-3"/>
          <c:y val="8.1501564894287434E-2"/>
          <c:w val="0.99759831199768634"/>
          <c:h val="0.76052557051475456"/>
        </c:manualLayout>
      </c:layout>
      <c:lineChart>
        <c:grouping val="standard"/>
        <c:varyColors val="0"/>
        <c:ser>
          <c:idx val="0"/>
          <c:order val="0"/>
          <c:tx>
            <c:strRef>
              <c:f>'Données-graph-4-8'!$L$2</c:f>
              <c:strCache>
                <c:ptCount val="1"/>
                <c:pt idx="0">
                  <c:v>Part du profit avant redistribution (échelle de gauche)</c:v>
                </c:pt>
              </c:strCache>
            </c:strRef>
          </c:tx>
          <c:spPr>
            <a:ln w="50804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strRef>
              <c:f>'Données-graph-4-8'!$A$239:$A$299</c:f>
              <c:strCache>
                <c:ptCount val="61"/>
                <c:pt idx="0">
                  <c:v>2008T1</c:v>
                </c:pt>
                <c:pt idx="1">
                  <c:v>2008T2</c:v>
                </c:pt>
                <c:pt idx="2">
                  <c:v>2008T3</c:v>
                </c:pt>
                <c:pt idx="3">
                  <c:v>2008T4</c:v>
                </c:pt>
                <c:pt idx="4">
                  <c:v>2009T1</c:v>
                </c:pt>
                <c:pt idx="5">
                  <c:v>2009T2</c:v>
                </c:pt>
                <c:pt idx="6">
                  <c:v>2009T3</c:v>
                </c:pt>
                <c:pt idx="7">
                  <c:v>2009T4</c:v>
                </c:pt>
                <c:pt idx="8">
                  <c:v>2010T1</c:v>
                </c:pt>
                <c:pt idx="9">
                  <c:v>2010T2</c:v>
                </c:pt>
                <c:pt idx="10">
                  <c:v>2010T3</c:v>
                </c:pt>
                <c:pt idx="11">
                  <c:v>2010T4</c:v>
                </c:pt>
                <c:pt idx="12">
                  <c:v>2011T1</c:v>
                </c:pt>
                <c:pt idx="13">
                  <c:v>2011T2</c:v>
                </c:pt>
                <c:pt idx="14">
                  <c:v>2011T3</c:v>
                </c:pt>
                <c:pt idx="15">
                  <c:v>2011T4</c:v>
                </c:pt>
                <c:pt idx="16">
                  <c:v>2012T1</c:v>
                </c:pt>
                <c:pt idx="17">
                  <c:v>2012T2</c:v>
                </c:pt>
                <c:pt idx="18">
                  <c:v>2012T3</c:v>
                </c:pt>
                <c:pt idx="19">
                  <c:v>2012T4</c:v>
                </c:pt>
                <c:pt idx="20">
                  <c:v>2013T1</c:v>
                </c:pt>
                <c:pt idx="21">
                  <c:v>2013T2</c:v>
                </c:pt>
                <c:pt idx="22">
                  <c:v>2013T3</c:v>
                </c:pt>
                <c:pt idx="23">
                  <c:v>2013T4</c:v>
                </c:pt>
                <c:pt idx="24">
                  <c:v>2014T1</c:v>
                </c:pt>
                <c:pt idx="25">
                  <c:v>2014T2</c:v>
                </c:pt>
                <c:pt idx="26">
                  <c:v>2014T3</c:v>
                </c:pt>
                <c:pt idx="27">
                  <c:v>2014T4</c:v>
                </c:pt>
                <c:pt idx="28">
                  <c:v>2015T1</c:v>
                </c:pt>
                <c:pt idx="29">
                  <c:v>2015T2</c:v>
                </c:pt>
                <c:pt idx="30">
                  <c:v>2015T3</c:v>
                </c:pt>
                <c:pt idx="31">
                  <c:v>2015T4</c:v>
                </c:pt>
                <c:pt idx="32">
                  <c:v>2016T1</c:v>
                </c:pt>
                <c:pt idx="33">
                  <c:v>2016T2</c:v>
                </c:pt>
                <c:pt idx="34">
                  <c:v>2016T3</c:v>
                </c:pt>
                <c:pt idx="35">
                  <c:v>2016T4</c:v>
                </c:pt>
                <c:pt idx="36">
                  <c:v>2017T1</c:v>
                </c:pt>
                <c:pt idx="37">
                  <c:v>2017T2</c:v>
                </c:pt>
                <c:pt idx="38">
                  <c:v>2017T3</c:v>
                </c:pt>
                <c:pt idx="39">
                  <c:v>2017T4</c:v>
                </c:pt>
                <c:pt idx="40">
                  <c:v>2018T1</c:v>
                </c:pt>
                <c:pt idx="41">
                  <c:v>2018T2</c:v>
                </c:pt>
                <c:pt idx="42">
                  <c:v>2018T3</c:v>
                </c:pt>
                <c:pt idx="43">
                  <c:v>2018T4</c:v>
                </c:pt>
                <c:pt idx="44">
                  <c:v>2019T1</c:v>
                </c:pt>
                <c:pt idx="45">
                  <c:v>2019T2</c:v>
                </c:pt>
                <c:pt idx="46">
                  <c:v>2019T3</c:v>
                </c:pt>
                <c:pt idx="47">
                  <c:v>2019T4</c:v>
                </c:pt>
                <c:pt idx="48">
                  <c:v>2020T1</c:v>
                </c:pt>
                <c:pt idx="49">
                  <c:v>2020T2</c:v>
                </c:pt>
                <c:pt idx="50">
                  <c:v>2020T3</c:v>
                </c:pt>
                <c:pt idx="51">
                  <c:v>2020T4</c:v>
                </c:pt>
                <c:pt idx="52">
                  <c:v>2021T1</c:v>
                </c:pt>
                <c:pt idx="53">
                  <c:v>2021T2</c:v>
                </c:pt>
                <c:pt idx="54">
                  <c:v>2021T3</c:v>
                </c:pt>
                <c:pt idx="55">
                  <c:v>2021T4</c:v>
                </c:pt>
                <c:pt idx="56">
                  <c:v>2022T1</c:v>
                </c:pt>
                <c:pt idx="57">
                  <c:v>2022T2</c:v>
                </c:pt>
                <c:pt idx="58">
                  <c:v>2022T3</c:v>
                </c:pt>
                <c:pt idx="59">
                  <c:v>2022T4</c:v>
                </c:pt>
                <c:pt idx="60">
                  <c:v>2023T1</c:v>
                </c:pt>
              </c:strCache>
            </c:strRef>
          </c:cat>
          <c:val>
            <c:numRef>
              <c:f>'Données-graph-4-8'!$L$239:$L$299</c:f>
              <c:numCache>
                <c:formatCode>0.00%</c:formatCode>
                <c:ptCount val="61"/>
                <c:pt idx="0">
                  <c:v>0.52235220145314543</c:v>
                </c:pt>
                <c:pt idx="1">
                  <c:v>0.51916754954505795</c:v>
                </c:pt>
                <c:pt idx="2">
                  <c:v>0.51629366045509884</c:v>
                </c:pt>
                <c:pt idx="3">
                  <c:v>0.51027111306336781</c:v>
                </c:pt>
                <c:pt idx="4">
                  <c:v>0.50373809359259458</c:v>
                </c:pt>
                <c:pt idx="5">
                  <c:v>0.50578002907320008</c:v>
                </c:pt>
                <c:pt idx="6">
                  <c:v>0.50314470539290468</c:v>
                </c:pt>
                <c:pt idx="7">
                  <c:v>0.50346057046979864</c:v>
                </c:pt>
                <c:pt idx="8">
                  <c:v>0.4992913512642938</c:v>
                </c:pt>
                <c:pt idx="9">
                  <c:v>0.49905399968931352</c:v>
                </c:pt>
                <c:pt idx="10">
                  <c:v>0.50055623057137899</c:v>
                </c:pt>
                <c:pt idx="11">
                  <c:v>0.49963699439205389</c:v>
                </c:pt>
                <c:pt idx="12">
                  <c:v>0.50395302602986736</c:v>
                </c:pt>
                <c:pt idx="13">
                  <c:v>0.50337920959557125</c:v>
                </c:pt>
                <c:pt idx="14">
                  <c:v>0.50549400255534993</c:v>
                </c:pt>
                <c:pt idx="15">
                  <c:v>0.50430087154225078</c:v>
                </c:pt>
                <c:pt idx="16">
                  <c:v>0.50058787832814988</c:v>
                </c:pt>
                <c:pt idx="17">
                  <c:v>0.50149628852518402</c:v>
                </c:pt>
                <c:pt idx="18">
                  <c:v>0.50211361030122692</c:v>
                </c:pt>
                <c:pt idx="19">
                  <c:v>0.49779309670112171</c:v>
                </c:pt>
                <c:pt idx="20">
                  <c:v>0.49931194294563408</c:v>
                </c:pt>
                <c:pt idx="21">
                  <c:v>0.5021759921708765</c:v>
                </c:pt>
                <c:pt idx="22">
                  <c:v>0.49856233656575122</c:v>
                </c:pt>
                <c:pt idx="23">
                  <c:v>0.50174441951539395</c:v>
                </c:pt>
                <c:pt idx="24">
                  <c:v>0.50050548282834251</c:v>
                </c:pt>
                <c:pt idx="25">
                  <c:v>0.49893907915761043</c:v>
                </c:pt>
                <c:pt idx="26">
                  <c:v>0.5022053154130901</c:v>
                </c:pt>
                <c:pt idx="27">
                  <c:v>0.50377689926935088</c:v>
                </c:pt>
                <c:pt idx="28">
                  <c:v>0.50735764095861191</c:v>
                </c:pt>
                <c:pt idx="29">
                  <c:v>0.5059480126155862</c:v>
                </c:pt>
                <c:pt idx="30">
                  <c:v>0.5070029403826759</c:v>
                </c:pt>
                <c:pt idx="31">
                  <c:v>0.50596414455110106</c:v>
                </c:pt>
                <c:pt idx="32">
                  <c:v>0.50798755476183843</c:v>
                </c:pt>
                <c:pt idx="33">
                  <c:v>0.50024508334596951</c:v>
                </c:pt>
                <c:pt idx="34">
                  <c:v>0.49914222866184166</c:v>
                </c:pt>
                <c:pt idx="35">
                  <c:v>0.49927262856029175</c:v>
                </c:pt>
                <c:pt idx="36">
                  <c:v>0.49777297416374666</c:v>
                </c:pt>
                <c:pt idx="37">
                  <c:v>0.4993835274457657</c:v>
                </c:pt>
                <c:pt idx="38">
                  <c:v>0.50230152104894377</c:v>
                </c:pt>
                <c:pt idx="39">
                  <c:v>0.50269548937074271</c:v>
                </c:pt>
                <c:pt idx="40">
                  <c:v>0.49969441916390422</c:v>
                </c:pt>
                <c:pt idx="41">
                  <c:v>0.49699412036731189</c:v>
                </c:pt>
                <c:pt idx="42">
                  <c:v>0.50040460730250924</c:v>
                </c:pt>
                <c:pt idx="43">
                  <c:v>0.50054543576767663</c:v>
                </c:pt>
                <c:pt idx="44">
                  <c:v>0.50141668254875804</c:v>
                </c:pt>
                <c:pt idx="45">
                  <c:v>0.50562649353415201</c:v>
                </c:pt>
                <c:pt idx="46">
                  <c:v>0.50386557445391955</c:v>
                </c:pt>
                <c:pt idx="47">
                  <c:v>0.50050863430129877</c:v>
                </c:pt>
                <c:pt idx="48">
                  <c:v>0.49055465442892754</c:v>
                </c:pt>
                <c:pt idx="49">
                  <c:v>0.49170653472900755</c:v>
                </c:pt>
                <c:pt idx="50">
                  <c:v>0.49368021293170605</c:v>
                </c:pt>
                <c:pt idx="51">
                  <c:v>0.50133801882610285</c:v>
                </c:pt>
                <c:pt idx="52">
                  <c:v>0.50187321368797799</c:v>
                </c:pt>
                <c:pt idx="53">
                  <c:v>0.49696098314972281</c:v>
                </c:pt>
                <c:pt idx="54">
                  <c:v>0.49105409726319266</c:v>
                </c:pt>
                <c:pt idx="55">
                  <c:v>0.48547006992074032</c:v>
                </c:pt>
                <c:pt idx="56">
                  <c:v>0.48451693613329017</c:v>
                </c:pt>
                <c:pt idx="57">
                  <c:v>0.48965509273300228</c:v>
                </c:pt>
                <c:pt idx="58">
                  <c:v>0.48689474903408647</c:v>
                </c:pt>
                <c:pt idx="59">
                  <c:v>0.486888636070682</c:v>
                </c:pt>
                <c:pt idx="60">
                  <c:v>0.48672121734137247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7B9-44EB-A0DC-E5FA4ED80A5B}"/>
            </c:ext>
          </c:extLst>
        </c:ser>
        <c:ser>
          <c:idx val="1"/>
          <c:order val="1"/>
          <c:tx>
            <c:strRef>
              <c:f>'Données-graph-4-8'!$N$2</c:f>
              <c:strCache>
                <c:ptCount val="1"/>
                <c:pt idx="0">
                  <c:v>Part du profit après redistribution (échelle de droite)</c:v>
                </c:pt>
              </c:strCache>
            </c:strRef>
          </c:tx>
          <c:spPr>
            <a:ln w="50804" cap="rnd">
              <a:solidFill>
                <a:srgbClr val="FF0000"/>
              </a:solidFill>
              <a:prstDash val="solid"/>
              <a:round/>
            </a:ln>
          </c:spPr>
          <c:marker>
            <c:symbol val="none"/>
          </c:marker>
          <c:cat>
            <c:strRef>
              <c:f>'Données-graph-4-8'!$A$239:$A$299</c:f>
              <c:strCache>
                <c:ptCount val="61"/>
                <c:pt idx="0">
                  <c:v>2008T1</c:v>
                </c:pt>
                <c:pt idx="1">
                  <c:v>2008T2</c:v>
                </c:pt>
                <c:pt idx="2">
                  <c:v>2008T3</c:v>
                </c:pt>
                <c:pt idx="3">
                  <c:v>2008T4</c:v>
                </c:pt>
                <c:pt idx="4">
                  <c:v>2009T1</c:v>
                </c:pt>
                <c:pt idx="5">
                  <c:v>2009T2</c:v>
                </c:pt>
                <c:pt idx="6">
                  <c:v>2009T3</c:v>
                </c:pt>
                <c:pt idx="7">
                  <c:v>2009T4</c:v>
                </c:pt>
                <c:pt idx="8">
                  <c:v>2010T1</c:v>
                </c:pt>
                <c:pt idx="9">
                  <c:v>2010T2</c:v>
                </c:pt>
                <c:pt idx="10">
                  <c:v>2010T3</c:v>
                </c:pt>
                <c:pt idx="11">
                  <c:v>2010T4</c:v>
                </c:pt>
                <c:pt idx="12">
                  <c:v>2011T1</c:v>
                </c:pt>
                <c:pt idx="13">
                  <c:v>2011T2</c:v>
                </c:pt>
                <c:pt idx="14">
                  <c:v>2011T3</c:v>
                </c:pt>
                <c:pt idx="15">
                  <c:v>2011T4</c:v>
                </c:pt>
                <c:pt idx="16">
                  <c:v>2012T1</c:v>
                </c:pt>
                <c:pt idx="17">
                  <c:v>2012T2</c:v>
                </c:pt>
                <c:pt idx="18">
                  <c:v>2012T3</c:v>
                </c:pt>
                <c:pt idx="19">
                  <c:v>2012T4</c:v>
                </c:pt>
                <c:pt idx="20">
                  <c:v>2013T1</c:v>
                </c:pt>
                <c:pt idx="21">
                  <c:v>2013T2</c:v>
                </c:pt>
                <c:pt idx="22">
                  <c:v>2013T3</c:v>
                </c:pt>
                <c:pt idx="23">
                  <c:v>2013T4</c:v>
                </c:pt>
                <c:pt idx="24">
                  <c:v>2014T1</c:v>
                </c:pt>
                <c:pt idx="25">
                  <c:v>2014T2</c:v>
                </c:pt>
                <c:pt idx="26">
                  <c:v>2014T3</c:v>
                </c:pt>
                <c:pt idx="27">
                  <c:v>2014T4</c:v>
                </c:pt>
                <c:pt idx="28">
                  <c:v>2015T1</c:v>
                </c:pt>
                <c:pt idx="29">
                  <c:v>2015T2</c:v>
                </c:pt>
                <c:pt idx="30">
                  <c:v>2015T3</c:v>
                </c:pt>
                <c:pt idx="31">
                  <c:v>2015T4</c:v>
                </c:pt>
                <c:pt idx="32">
                  <c:v>2016T1</c:v>
                </c:pt>
                <c:pt idx="33">
                  <c:v>2016T2</c:v>
                </c:pt>
                <c:pt idx="34">
                  <c:v>2016T3</c:v>
                </c:pt>
                <c:pt idx="35">
                  <c:v>2016T4</c:v>
                </c:pt>
                <c:pt idx="36">
                  <c:v>2017T1</c:v>
                </c:pt>
                <c:pt idx="37">
                  <c:v>2017T2</c:v>
                </c:pt>
                <c:pt idx="38">
                  <c:v>2017T3</c:v>
                </c:pt>
                <c:pt idx="39">
                  <c:v>2017T4</c:v>
                </c:pt>
                <c:pt idx="40">
                  <c:v>2018T1</c:v>
                </c:pt>
                <c:pt idx="41">
                  <c:v>2018T2</c:v>
                </c:pt>
                <c:pt idx="42">
                  <c:v>2018T3</c:v>
                </c:pt>
                <c:pt idx="43">
                  <c:v>2018T4</c:v>
                </c:pt>
                <c:pt idx="44">
                  <c:v>2019T1</c:v>
                </c:pt>
                <c:pt idx="45">
                  <c:v>2019T2</c:v>
                </c:pt>
                <c:pt idx="46">
                  <c:v>2019T3</c:v>
                </c:pt>
                <c:pt idx="47">
                  <c:v>2019T4</c:v>
                </c:pt>
                <c:pt idx="48">
                  <c:v>2020T1</c:v>
                </c:pt>
                <c:pt idx="49">
                  <c:v>2020T2</c:v>
                </c:pt>
                <c:pt idx="50">
                  <c:v>2020T3</c:v>
                </c:pt>
                <c:pt idx="51">
                  <c:v>2020T4</c:v>
                </c:pt>
                <c:pt idx="52">
                  <c:v>2021T1</c:v>
                </c:pt>
                <c:pt idx="53">
                  <c:v>2021T2</c:v>
                </c:pt>
                <c:pt idx="54">
                  <c:v>2021T3</c:v>
                </c:pt>
                <c:pt idx="55">
                  <c:v>2021T4</c:v>
                </c:pt>
                <c:pt idx="56">
                  <c:v>2022T1</c:v>
                </c:pt>
                <c:pt idx="57">
                  <c:v>2022T2</c:v>
                </c:pt>
                <c:pt idx="58">
                  <c:v>2022T3</c:v>
                </c:pt>
                <c:pt idx="59">
                  <c:v>2022T4</c:v>
                </c:pt>
                <c:pt idx="60">
                  <c:v>2023T1</c:v>
                </c:pt>
              </c:strCache>
            </c:strRef>
          </c:cat>
          <c:val>
            <c:numRef>
              <c:f>'Données-graph-4-8'!$N$239:$N$299</c:f>
              <c:numCache>
                <c:formatCode>0.00%</c:formatCode>
                <c:ptCount val="61"/>
                <c:pt idx="0">
                  <c:v>0.30056123082655412</c:v>
                </c:pt>
                <c:pt idx="1">
                  <c:v>0.29860635049233447</c:v>
                </c:pt>
                <c:pt idx="2">
                  <c:v>0.29511580360208511</c:v>
                </c:pt>
                <c:pt idx="3">
                  <c:v>0.30549784526254559</c:v>
                </c:pt>
                <c:pt idx="4">
                  <c:v>0.31458527284627669</c:v>
                </c:pt>
                <c:pt idx="5">
                  <c:v>0.2988513235635436</c:v>
                </c:pt>
                <c:pt idx="6">
                  <c:v>0.30175711943354511</c:v>
                </c:pt>
                <c:pt idx="7">
                  <c:v>0.29258356995353635</c:v>
                </c:pt>
                <c:pt idx="8">
                  <c:v>0.30361169270413924</c:v>
                </c:pt>
                <c:pt idx="9">
                  <c:v>0.29718350812763639</c:v>
                </c:pt>
                <c:pt idx="10">
                  <c:v>0.29647089454499548</c:v>
                </c:pt>
                <c:pt idx="11">
                  <c:v>0.29407771067079513</c:v>
                </c:pt>
                <c:pt idx="12">
                  <c:v>0.29596067008799926</c:v>
                </c:pt>
                <c:pt idx="13">
                  <c:v>0.29322620329078886</c:v>
                </c:pt>
                <c:pt idx="14">
                  <c:v>0.29384618318427108</c:v>
                </c:pt>
                <c:pt idx="15">
                  <c:v>0.29033345964380441</c:v>
                </c:pt>
                <c:pt idx="16">
                  <c:v>0.28840552226352123</c:v>
                </c:pt>
                <c:pt idx="17">
                  <c:v>0.28662321832226989</c:v>
                </c:pt>
                <c:pt idx="18">
                  <c:v>0.2868176673836953</c:v>
                </c:pt>
                <c:pt idx="19">
                  <c:v>0.27035600191152076</c:v>
                </c:pt>
                <c:pt idx="20">
                  <c:v>0.28008234186874037</c:v>
                </c:pt>
                <c:pt idx="21">
                  <c:v>0.28227845285844555</c:v>
                </c:pt>
                <c:pt idx="22">
                  <c:v>0.2732118479833654</c:v>
                </c:pt>
                <c:pt idx="23">
                  <c:v>0.28124021411966682</c:v>
                </c:pt>
                <c:pt idx="24">
                  <c:v>0.27544386557846434</c:v>
                </c:pt>
                <c:pt idx="25">
                  <c:v>0.281090515921193</c:v>
                </c:pt>
                <c:pt idx="26">
                  <c:v>0.28651560164731765</c:v>
                </c:pt>
                <c:pt idx="27">
                  <c:v>0.29712941108011687</c:v>
                </c:pt>
                <c:pt idx="28">
                  <c:v>0.30478731426355365</c:v>
                </c:pt>
                <c:pt idx="29">
                  <c:v>0.30488621271081157</c:v>
                </c:pt>
                <c:pt idx="30">
                  <c:v>0.30516413585420243</c:v>
                </c:pt>
                <c:pt idx="31">
                  <c:v>0.30514186900056467</c:v>
                </c:pt>
                <c:pt idx="32">
                  <c:v>0.30814172503278736</c:v>
                </c:pt>
                <c:pt idx="33">
                  <c:v>0.29686469636112955</c:v>
                </c:pt>
                <c:pt idx="34">
                  <c:v>0.29664855231352677</c:v>
                </c:pt>
                <c:pt idx="35">
                  <c:v>0.29738355096472419</c:v>
                </c:pt>
                <c:pt idx="36">
                  <c:v>0.29641128726912253</c:v>
                </c:pt>
                <c:pt idx="37">
                  <c:v>0.29505429373983161</c:v>
                </c:pt>
                <c:pt idx="38">
                  <c:v>0.31464960892581156</c:v>
                </c:pt>
                <c:pt idx="39">
                  <c:v>0.30069976497457207</c:v>
                </c:pt>
                <c:pt idx="40">
                  <c:v>0.29767891425800314</c:v>
                </c:pt>
                <c:pt idx="41">
                  <c:v>0.29006077822554011</c:v>
                </c:pt>
                <c:pt idx="42">
                  <c:v>0.29909942245570537</c:v>
                </c:pt>
                <c:pt idx="43">
                  <c:v>0.2915660784136534</c:v>
                </c:pt>
                <c:pt idx="44">
                  <c:v>0.30746775935455184</c:v>
                </c:pt>
                <c:pt idx="45">
                  <c:v>0.31477984171278423</c:v>
                </c:pt>
                <c:pt idx="46">
                  <c:v>0.31441353713284825</c:v>
                </c:pt>
                <c:pt idx="47">
                  <c:v>0.31703207204508427</c:v>
                </c:pt>
                <c:pt idx="48">
                  <c:v>0.29571019767641205</c:v>
                </c:pt>
                <c:pt idx="49">
                  <c:v>0.29913698134213618</c:v>
                </c:pt>
                <c:pt idx="50">
                  <c:v>0.29415736172422741</c:v>
                </c:pt>
                <c:pt idx="51">
                  <c:v>0.34248104608156255</c:v>
                </c:pt>
                <c:pt idx="52">
                  <c:v>0.35450086257949903</c:v>
                </c:pt>
                <c:pt idx="53">
                  <c:v>0.33944945392913939</c:v>
                </c:pt>
                <c:pt idx="54">
                  <c:v>0.31406492160680827</c:v>
                </c:pt>
                <c:pt idx="55">
                  <c:v>0.29132934306038161</c:v>
                </c:pt>
                <c:pt idx="56">
                  <c:v>0.29298515135396946</c:v>
                </c:pt>
                <c:pt idx="57">
                  <c:v>0.28358303799150214</c:v>
                </c:pt>
                <c:pt idx="58">
                  <c:v>0.29768724136254565</c:v>
                </c:pt>
                <c:pt idx="59">
                  <c:v>0.30327910195983931</c:v>
                </c:pt>
                <c:pt idx="60">
                  <c:v>0.30234214536540133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7B9-44EB-A0DC-E5FA4ED80A5B}"/>
            </c:ext>
          </c:extLst>
        </c:ser>
        <c:ser>
          <c:idx val="2"/>
          <c:order val="2"/>
          <c:tx>
            <c:strRef>
              <c:f>'Données-graph-4-8'!$L$2</c:f>
              <c:strCache>
                <c:ptCount val="1"/>
                <c:pt idx="0">
                  <c:v>Part du profit avant redistribution (échelle de gauche)</c:v>
                </c:pt>
              </c:strCache>
            </c:strRef>
          </c:tx>
          <c:spPr>
            <a:ln w="50804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trendline>
            <c:spPr>
              <a:ln w="25400">
                <a:solidFill>
                  <a:srgbClr val="00B0F0"/>
                </a:solidFill>
                <a:prstDash val="sysDash"/>
              </a:ln>
            </c:spPr>
            <c:trendlineType val="poly"/>
            <c:order val="2"/>
            <c:dispRSqr val="0"/>
            <c:dispEq val="0"/>
          </c:trendline>
          <c:cat>
            <c:strRef>
              <c:f>'Données-graph-4-8'!$A$239:$A$299</c:f>
              <c:strCache>
                <c:ptCount val="61"/>
                <c:pt idx="0">
                  <c:v>2008T1</c:v>
                </c:pt>
                <c:pt idx="1">
                  <c:v>2008T2</c:v>
                </c:pt>
                <c:pt idx="2">
                  <c:v>2008T3</c:v>
                </c:pt>
                <c:pt idx="3">
                  <c:v>2008T4</c:v>
                </c:pt>
                <c:pt idx="4">
                  <c:v>2009T1</c:v>
                </c:pt>
                <c:pt idx="5">
                  <c:v>2009T2</c:v>
                </c:pt>
                <c:pt idx="6">
                  <c:v>2009T3</c:v>
                </c:pt>
                <c:pt idx="7">
                  <c:v>2009T4</c:v>
                </c:pt>
                <c:pt idx="8">
                  <c:v>2010T1</c:v>
                </c:pt>
                <c:pt idx="9">
                  <c:v>2010T2</c:v>
                </c:pt>
                <c:pt idx="10">
                  <c:v>2010T3</c:v>
                </c:pt>
                <c:pt idx="11">
                  <c:v>2010T4</c:v>
                </c:pt>
                <c:pt idx="12">
                  <c:v>2011T1</c:v>
                </c:pt>
                <c:pt idx="13">
                  <c:v>2011T2</c:v>
                </c:pt>
                <c:pt idx="14">
                  <c:v>2011T3</c:v>
                </c:pt>
                <c:pt idx="15">
                  <c:v>2011T4</c:v>
                </c:pt>
                <c:pt idx="16">
                  <c:v>2012T1</c:v>
                </c:pt>
                <c:pt idx="17">
                  <c:v>2012T2</c:v>
                </c:pt>
                <c:pt idx="18">
                  <c:v>2012T3</c:v>
                </c:pt>
                <c:pt idx="19">
                  <c:v>2012T4</c:v>
                </c:pt>
                <c:pt idx="20">
                  <c:v>2013T1</c:v>
                </c:pt>
                <c:pt idx="21">
                  <c:v>2013T2</c:v>
                </c:pt>
                <c:pt idx="22">
                  <c:v>2013T3</c:v>
                </c:pt>
                <c:pt idx="23">
                  <c:v>2013T4</c:v>
                </c:pt>
                <c:pt idx="24">
                  <c:v>2014T1</c:v>
                </c:pt>
                <c:pt idx="25">
                  <c:v>2014T2</c:v>
                </c:pt>
                <c:pt idx="26">
                  <c:v>2014T3</c:v>
                </c:pt>
                <c:pt idx="27">
                  <c:v>2014T4</c:v>
                </c:pt>
                <c:pt idx="28">
                  <c:v>2015T1</c:v>
                </c:pt>
                <c:pt idx="29">
                  <c:v>2015T2</c:v>
                </c:pt>
                <c:pt idx="30">
                  <c:v>2015T3</c:v>
                </c:pt>
                <c:pt idx="31">
                  <c:v>2015T4</c:v>
                </c:pt>
                <c:pt idx="32">
                  <c:v>2016T1</c:v>
                </c:pt>
                <c:pt idx="33">
                  <c:v>2016T2</c:v>
                </c:pt>
                <c:pt idx="34">
                  <c:v>2016T3</c:v>
                </c:pt>
                <c:pt idx="35">
                  <c:v>2016T4</c:v>
                </c:pt>
                <c:pt idx="36">
                  <c:v>2017T1</c:v>
                </c:pt>
                <c:pt idx="37">
                  <c:v>2017T2</c:v>
                </c:pt>
                <c:pt idx="38">
                  <c:v>2017T3</c:v>
                </c:pt>
                <c:pt idx="39">
                  <c:v>2017T4</c:v>
                </c:pt>
                <c:pt idx="40">
                  <c:v>2018T1</c:v>
                </c:pt>
                <c:pt idx="41">
                  <c:v>2018T2</c:v>
                </c:pt>
                <c:pt idx="42">
                  <c:v>2018T3</c:v>
                </c:pt>
                <c:pt idx="43">
                  <c:v>2018T4</c:v>
                </c:pt>
                <c:pt idx="44">
                  <c:v>2019T1</c:v>
                </c:pt>
                <c:pt idx="45">
                  <c:v>2019T2</c:v>
                </c:pt>
                <c:pt idx="46">
                  <c:v>2019T3</c:v>
                </c:pt>
                <c:pt idx="47">
                  <c:v>2019T4</c:v>
                </c:pt>
                <c:pt idx="48">
                  <c:v>2020T1</c:v>
                </c:pt>
                <c:pt idx="49">
                  <c:v>2020T2</c:v>
                </c:pt>
                <c:pt idx="50">
                  <c:v>2020T3</c:v>
                </c:pt>
                <c:pt idx="51">
                  <c:v>2020T4</c:v>
                </c:pt>
                <c:pt idx="52">
                  <c:v>2021T1</c:v>
                </c:pt>
                <c:pt idx="53">
                  <c:v>2021T2</c:v>
                </c:pt>
                <c:pt idx="54">
                  <c:v>2021T3</c:v>
                </c:pt>
                <c:pt idx="55">
                  <c:v>2021T4</c:v>
                </c:pt>
                <c:pt idx="56">
                  <c:v>2022T1</c:v>
                </c:pt>
                <c:pt idx="57">
                  <c:v>2022T2</c:v>
                </c:pt>
                <c:pt idx="58">
                  <c:v>2022T3</c:v>
                </c:pt>
                <c:pt idx="59">
                  <c:v>2022T4</c:v>
                </c:pt>
                <c:pt idx="60">
                  <c:v>2023T1</c:v>
                </c:pt>
              </c:strCache>
            </c:strRef>
          </c:cat>
          <c:val>
            <c:numRef>
              <c:f>'Données-graph-4-8'!$L$239:$L$299</c:f>
              <c:numCache>
                <c:formatCode>0.00%</c:formatCode>
                <c:ptCount val="61"/>
                <c:pt idx="0">
                  <c:v>0.52235220145314543</c:v>
                </c:pt>
                <c:pt idx="1">
                  <c:v>0.51916754954505795</c:v>
                </c:pt>
                <c:pt idx="2">
                  <c:v>0.51629366045509884</c:v>
                </c:pt>
                <c:pt idx="3">
                  <c:v>0.51027111306336781</c:v>
                </c:pt>
                <c:pt idx="4">
                  <c:v>0.50373809359259458</c:v>
                </c:pt>
                <c:pt idx="5">
                  <c:v>0.50578002907320008</c:v>
                </c:pt>
                <c:pt idx="6">
                  <c:v>0.50314470539290468</c:v>
                </c:pt>
                <c:pt idx="7">
                  <c:v>0.50346057046979864</c:v>
                </c:pt>
                <c:pt idx="8">
                  <c:v>0.4992913512642938</c:v>
                </c:pt>
                <c:pt idx="9">
                  <c:v>0.49905399968931352</c:v>
                </c:pt>
                <c:pt idx="10">
                  <c:v>0.50055623057137899</c:v>
                </c:pt>
                <c:pt idx="11">
                  <c:v>0.49963699439205389</c:v>
                </c:pt>
                <c:pt idx="12">
                  <c:v>0.50395302602986736</c:v>
                </c:pt>
                <c:pt idx="13">
                  <c:v>0.50337920959557125</c:v>
                </c:pt>
                <c:pt idx="14">
                  <c:v>0.50549400255534993</c:v>
                </c:pt>
                <c:pt idx="15">
                  <c:v>0.50430087154225078</c:v>
                </c:pt>
                <c:pt idx="16">
                  <c:v>0.50058787832814988</c:v>
                </c:pt>
                <c:pt idx="17">
                  <c:v>0.50149628852518402</c:v>
                </c:pt>
                <c:pt idx="18">
                  <c:v>0.50211361030122692</c:v>
                </c:pt>
                <c:pt idx="19">
                  <c:v>0.49779309670112171</c:v>
                </c:pt>
                <c:pt idx="20">
                  <c:v>0.49931194294563408</c:v>
                </c:pt>
                <c:pt idx="21">
                  <c:v>0.5021759921708765</c:v>
                </c:pt>
                <c:pt idx="22">
                  <c:v>0.49856233656575122</c:v>
                </c:pt>
                <c:pt idx="23">
                  <c:v>0.50174441951539395</c:v>
                </c:pt>
                <c:pt idx="24">
                  <c:v>0.50050548282834251</c:v>
                </c:pt>
                <c:pt idx="25">
                  <c:v>0.49893907915761043</c:v>
                </c:pt>
                <c:pt idx="26">
                  <c:v>0.5022053154130901</c:v>
                </c:pt>
                <c:pt idx="27">
                  <c:v>0.50377689926935088</c:v>
                </c:pt>
                <c:pt idx="28">
                  <c:v>0.50735764095861191</c:v>
                </c:pt>
                <c:pt idx="29">
                  <c:v>0.5059480126155862</c:v>
                </c:pt>
                <c:pt idx="30">
                  <c:v>0.5070029403826759</c:v>
                </c:pt>
                <c:pt idx="31">
                  <c:v>0.50596414455110106</c:v>
                </c:pt>
                <c:pt idx="32">
                  <c:v>0.50798755476183843</c:v>
                </c:pt>
                <c:pt idx="33">
                  <c:v>0.50024508334596951</c:v>
                </c:pt>
                <c:pt idx="34">
                  <c:v>0.49914222866184166</c:v>
                </c:pt>
                <c:pt idx="35">
                  <c:v>0.49927262856029175</c:v>
                </c:pt>
                <c:pt idx="36">
                  <c:v>0.49777297416374666</c:v>
                </c:pt>
                <c:pt idx="37">
                  <c:v>0.4993835274457657</c:v>
                </c:pt>
                <c:pt idx="38">
                  <c:v>0.50230152104894377</c:v>
                </c:pt>
                <c:pt idx="39">
                  <c:v>0.50269548937074271</c:v>
                </c:pt>
                <c:pt idx="40">
                  <c:v>0.49969441916390422</c:v>
                </c:pt>
                <c:pt idx="41">
                  <c:v>0.49699412036731189</c:v>
                </c:pt>
                <c:pt idx="42">
                  <c:v>0.50040460730250924</c:v>
                </c:pt>
                <c:pt idx="43">
                  <c:v>0.50054543576767663</c:v>
                </c:pt>
                <c:pt idx="44">
                  <c:v>0.50141668254875804</c:v>
                </c:pt>
                <c:pt idx="45">
                  <c:v>0.50562649353415201</c:v>
                </c:pt>
                <c:pt idx="46">
                  <c:v>0.50386557445391955</c:v>
                </c:pt>
                <c:pt idx="47">
                  <c:v>0.50050863430129877</c:v>
                </c:pt>
                <c:pt idx="48">
                  <c:v>0.49055465442892754</c:v>
                </c:pt>
                <c:pt idx="49">
                  <c:v>0.49170653472900755</c:v>
                </c:pt>
                <c:pt idx="50">
                  <c:v>0.49368021293170605</c:v>
                </c:pt>
                <c:pt idx="51">
                  <c:v>0.50133801882610285</c:v>
                </c:pt>
                <c:pt idx="52">
                  <c:v>0.50187321368797799</c:v>
                </c:pt>
                <c:pt idx="53">
                  <c:v>0.49696098314972281</c:v>
                </c:pt>
                <c:pt idx="54">
                  <c:v>0.49105409726319266</c:v>
                </c:pt>
                <c:pt idx="55">
                  <c:v>0.48547006992074032</c:v>
                </c:pt>
                <c:pt idx="56">
                  <c:v>0.48451693613329017</c:v>
                </c:pt>
                <c:pt idx="57">
                  <c:v>0.48965509273300228</c:v>
                </c:pt>
                <c:pt idx="58">
                  <c:v>0.48689474903408647</c:v>
                </c:pt>
                <c:pt idx="59">
                  <c:v>0.486888636070682</c:v>
                </c:pt>
                <c:pt idx="60">
                  <c:v>0.48672121734137247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27B9-44EB-A0DC-E5FA4ED80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543416"/>
        <c:axId val="824550304"/>
      </c:lineChart>
      <c:lineChart>
        <c:grouping val="standard"/>
        <c:varyColors val="0"/>
        <c:ser>
          <c:idx val="3"/>
          <c:order val="3"/>
          <c:tx>
            <c:strRef>
              <c:f>'Données-graph-4-8'!$N$2</c:f>
              <c:strCache>
                <c:ptCount val="1"/>
                <c:pt idx="0">
                  <c:v>Part du profit après redistribution (échelle de droite)</c:v>
                </c:pt>
              </c:strCache>
            </c:strRef>
          </c:tx>
          <c:spPr>
            <a:ln w="50804" cap="rnd">
              <a:solidFill>
                <a:srgbClr val="FF0000"/>
              </a:solidFill>
              <a:prstDash val="solid"/>
              <a:round/>
            </a:ln>
          </c:spPr>
          <c:marker>
            <c:symbol val="none"/>
          </c:marker>
          <c:trendline>
            <c:spPr>
              <a:ln w="25400">
                <a:solidFill>
                  <a:srgbClr val="FF0000"/>
                </a:solidFill>
                <a:prstDash val="sysDash"/>
              </a:ln>
            </c:spPr>
            <c:trendlineType val="poly"/>
            <c:order val="2"/>
            <c:dispRSqr val="0"/>
            <c:dispEq val="0"/>
          </c:trendline>
          <c:cat>
            <c:strRef>
              <c:f>'Données-graph-4-8'!$A$239:$A$298</c:f>
              <c:strCache>
                <c:ptCount val="60"/>
                <c:pt idx="0">
                  <c:v>2008T1</c:v>
                </c:pt>
                <c:pt idx="1">
                  <c:v>2008T2</c:v>
                </c:pt>
                <c:pt idx="2">
                  <c:v>2008T3</c:v>
                </c:pt>
                <c:pt idx="3">
                  <c:v>2008T4</c:v>
                </c:pt>
                <c:pt idx="4">
                  <c:v>2009T1</c:v>
                </c:pt>
                <c:pt idx="5">
                  <c:v>2009T2</c:v>
                </c:pt>
                <c:pt idx="6">
                  <c:v>2009T3</c:v>
                </c:pt>
                <c:pt idx="7">
                  <c:v>2009T4</c:v>
                </c:pt>
                <c:pt idx="8">
                  <c:v>2010T1</c:v>
                </c:pt>
                <c:pt idx="9">
                  <c:v>2010T2</c:v>
                </c:pt>
                <c:pt idx="10">
                  <c:v>2010T3</c:v>
                </c:pt>
                <c:pt idx="11">
                  <c:v>2010T4</c:v>
                </c:pt>
                <c:pt idx="12">
                  <c:v>2011T1</c:v>
                </c:pt>
                <c:pt idx="13">
                  <c:v>2011T2</c:v>
                </c:pt>
                <c:pt idx="14">
                  <c:v>2011T3</c:v>
                </c:pt>
                <c:pt idx="15">
                  <c:v>2011T4</c:v>
                </c:pt>
                <c:pt idx="16">
                  <c:v>2012T1</c:v>
                </c:pt>
                <c:pt idx="17">
                  <c:v>2012T2</c:v>
                </c:pt>
                <c:pt idx="18">
                  <c:v>2012T3</c:v>
                </c:pt>
                <c:pt idx="19">
                  <c:v>2012T4</c:v>
                </c:pt>
                <c:pt idx="20">
                  <c:v>2013T1</c:v>
                </c:pt>
                <c:pt idx="21">
                  <c:v>2013T2</c:v>
                </c:pt>
                <c:pt idx="22">
                  <c:v>2013T3</c:v>
                </c:pt>
                <c:pt idx="23">
                  <c:v>2013T4</c:v>
                </c:pt>
                <c:pt idx="24">
                  <c:v>2014T1</c:v>
                </c:pt>
                <c:pt idx="25">
                  <c:v>2014T2</c:v>
                </c:pt>
                <c:pt idx="26">
                  <c:v>2014T3</c:v>
                </c:pt>
                <c:pt idx="27">
                  <c:v>2014T4</c:v>
                </c:pt>
                <c:pt idx="28">
                  <c:v>2015T1</c:v>
                </c:pt>
                <c:pt idx="29">
                  <c:v>2015T2</c:v>
                </c:pt>
                <c:pt idx="30">
                  <c:v>2015T3</c:v>
                </c:pt>
                <c:pt idx="31">
                  <c:v>2015T4</c:v>
                </c:pt>
                <c:pt idx="32">
                  <c:v>2016T1</c:v>
                </c:pt>
                <c:pt idx="33">
                  <c:v>2016T2</c:v>
                </c:pt>
                <c:pt idx="34">
                  <c:v>2016T3</c:v>
                </c:pt>
                <c:pt idx="35">
                  <c:v>2016T4</c:v>
                </c:pt>
                <c:pt idx="36">
                  <c:v>2017T1</c:v>
                </c:pt>
                <c:pt idx="37">
                  <c:v>2017T2</c:v>
                </c:pt>
                <c:pt idx="38">
                  <c:v>2017T3</c:v>
                </c:pt>
                <c:pt idx="39">
                  <c:v>2017T4</c:v>
                </c:pt>
                <c:pt idx="40">
                  <c:v>2018T1</c:v>
                </c:pt>
                <c:pt idx="41">
                  <c:v>2018T2</c:v>
                </c:pt>
                <c:pt idx="42">
                  <c:v>2018T3</c:v>
                </c:pt>
                <c:pt idx="43">
                  <c:v>2018T4</c:v>
                </c:pt>
                <c:pt idx="44">
                  <c:v>2019T1</c:v>
                </c:pt>
                <c:pt idx="45">
                  <c:v>2019T2</c:v>
                </c:pt>
                <c:pt idx="46">
                  <c:v>2019T3</c:v>
                </c:pt>
                <c:pt idx="47">
                  <c:v>2019T4</c:v>
                </c:pt>
                <c:pt idx="48">
                  <c:v>2020T1</c:v>
                </c:pt>
                <c:pt idx="49">
                  <c:v>2020T2</c:v>
                </c:pt>
                <c:pt idx="50">
                  <c:v>2020T3</c:v>
                </c:pt>
                <c:pt idx="51">
                  <c:v>2020T4</c:v>
                </c:pt>
                <c:pt idx="52">
                  <c:v>2021T1</c:v>
                </c:pt>
                <c:pt idx="53">
                  <c:v>2021T2</c:v>
                </c:pt>
                <c:pt idx="54">
                  <c:v>2021T3</c:v>
                </c:pt>
                <c:pt idx="55">
                  <c:v>2021T4</c:v>
                </c:pt>
                <c:pt idx="56">
                  <c:v>2022T1</c:v>
                </c:pt>
                <c:pt idx="57">
                  <c:v>2022T2</c:v>
                </c:pt>
                <c:pt idx="58">
                  <c:v>2022T3</c:v>
                </c:pt>
                <c:pt idx="59">
                  <c:v>2022T4</c:v>
                </c:pt>
              </c:strCache>
            </c:strRef>
          </c:cat>
          <c:val>
            <c:numRef>
              <c:f>'Données-graph-4-8'!$N$239:$N$299</c:f>
              <c:numCache>
                <c:formatCode>0.00%</c:formatCode>
                <c:ptCount val="61"/>
                <c:pt idx="0">
                  <c:v>0.30056123082655412</c:v>
                </c:pt>
                <c:pt idx="1">
                  <c:v>0.29860635049233447</c:v>
                </c:pt>
                <c:pt idx="2">
                  <c:v>0.29511580360208511</c:v>
                </c:pt>
                <c:pt idx="3">
                  <c:v>0.30549784526254559</c:v>
                </c:pt>
                <c:pt idx="4">
                  <c:v>0.31458527284627669</c:v>
                </c:pt>
                <c:pt idx="5">
                  <c:v>0.2988513235635436</c:v>
                </c:pt>
                <c:pt idx="6">
                  <c:v>0.30175711943354511</c:v>
                </c:pt>
                <c:pt idx="7">
                  <c:v>0.29258356995353635</c:v>
                </c:pt>
                <c:pt idx="8">
                  <c:v>0.30361169270413924</c:v>
                </c:pt>
                <c:pt idx="9">
                  <c:v>0.29718350812763639</c:v>
                </c:pt>
                <c:pt idx="10">
                  <c:v>0.29647089454499548</c:v>
                </c:pt>
                <c:pt idx="11">
                  <c:v>0.29407771067079513</c:v>
                </c:pt>
                <c:pt idx="12">
                  <c:v>0.29596067008799926</c:v>
                </c:pt>
                <c:pt idx="13">
                  <c:v>0.29322620329078886</c:v>
                </c:pt>
                <c:pt idx="14">
                  <c:v>0.29384618318427108</c:v>
                </c:pt>
                <c:pt idx="15">
                  <c:v>0.29033345964380441</c:v>
                </c:pt>
                <c:pt idx="16">
                  <c:v>0.28840552226352123</c:v>
                </c:pt>
                <c:pt idx="17">
                  <c:v>0.28662321832226989</c:v>
                </c:pt>
                <c:pt idx="18">
                  <c:v>0.2868176673836953</c:v>
                </c:pt>
                <c:pt idx="19">
                  <c:v>0.27035600191152076</c:v>
                </c:pt>
                <c:pt idx="20">
                  <c:v>0.28008234186874037</c:v>
                </c:pt>
                <c:pt idx="21">
                  <c:v>0.28227845285844555</c:v>
                </c:pt>
                <c:pt idx="22">
                  <c:v>0.2732118479833654</c:v>
                </c:pt>
                <c:pt idx="23">
                  <c:v>0.28124021411966682</c:v>
                </c:pt>
                <c:pt idx="24">
                  <c:v>0.27544386557846434</c:v>
                </c:pt>
                <c:pt idx="25">
                  <c:v>0.281090515921193</c:v>
                </c:pt>
                <c:pt idx="26">
                  <c:v>0.28651560164731765</c:v>
                </c:pt>
                <c:pt idx="27">
                  <c:v>0.29712941108011687</c:v>
                </c:pt>
                <c:pt idx="28">
                  <c:v>0.30478731426355365</c:v>
                </c:pt>
                <c:pt idx="29">
                  <c:v>0.30488621271081157</c:v>
                </c:pt>
                <c:pt idx="30">
                  <c:v>0.30516413585420243</c:v>
                </c:pt>
                <c:pt idx="31">
                  <c:v>0.30514186900056467</c:v>
                </c:pt>
                <c:pt idx="32">
                  <c:v>0.30814172503278736</c:v>
                </c:pt>
                <c:pt idx="33">
                  <c:v>0.29686469636112955</c:v>
                </c:pt>
                <c:pt idx="34">
                  <c:v>0.29664855231352677</c:v>
                </c:pt>
                <c:pt idx="35">
                  <c:v>0.29738355096472419</c:v>
                </c:pt>
                <c:pt idx="36">
                  <c:v>0.29641128726912253</c:v>
                </c:pt>
                <c:pt idx="37">
                  <c:v>0.29505429373983161</c:v>
                </c:pt>
                <c:pt idx="38">
                  <c:v>0.31464960892581156</c:v>
                </c:pt>
                <c:pt idx="39">
                  <c:v>0.30069976497457207</c:v>
                </c:pt>
                <c:pt idx="40">
                  <c:v>0.29767891425800314</c:v>
                </c:pt>
                <c:pt idx="41">
                  <c:v>0.29006077822554011</c:v>
                </c:pt>
                <c:pt idx="42">
                  <c:v>0.29909942245570537</c:v>
                </c:pt>
                <c:pt idx="43">
                  <c:v>0.2915660784136534</c:v>
                </c:pt>
                <c:pt idx="44">
                  <c:v>0.30746775935455184</c:v>
                </c:pt>
                <c:pt idx="45">
                  <c:v>0.31477984171278423</c:v>
                </c:pt>
                <c:pt idx="46">
                  <c:v>0.31441353713284825</c:v>
                </c:pt>
                <c:pt idx="47">
                  <c:v>0.31703207204508427</c:v>
                </c:pt>
                <c:pt idx="48">
                  <c:v>0.29571019767641205</c:v>
                </c:pt>
                <c:pt idx="49">
                  <c:v>0.29913698134213618</c:v>
                </c:pt>
                <c:pt idx="50">
                  <c:v>0.29415736172422741</c:v>
                </c:pt>
                <c:pt idx="51">
                  <c:v>0.34248104608156255</c:v>
                </c:pt>
                <c:pt idx="52">
                  <c:v>0.35450086257949903</c:v>
                </c:pt>
                <c:pt idx="53">
                  <c:v>0.33944945392913939</c:v>
                </c:pt>
                <c:pt idx="54">
                  <c:v>0.31406492160680827</c:v>
                </c:pt>
                <c:pt idx="55">
                  <c:v>0.29132934306038161</c:v>
                </c:pt>
                <c:pt idx="56">
                  <c:v>0.29298515135396946</c:v>
                </c:pt>
                <c:pt idx="57">
                  <c:v>0.28358303799150214</c:v>
                </c:pt>
                <c:pt idx="58">
                  <c:v>0.29768724136254565</c:v>
                </c:pt>
                <c:pt idx="59">
                  <c:v>0.30327910195983931</c:v>
                </c:pt>
                <c:pt idx="60">
                  <c:v>0.30234214536540133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27B9-44EB-A0DC-E5FA4ED80A5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547352"/>
        <c:axId val="824549976"/>
      </c:lineChart>
      <c:valAx>
        <c:axId val="824550304"/>
        <c:scaling>
          <c:orientation val="minMax"/>
          <c:max val="0.52500000000000002"/>
          <c:min val="0.48500000000000004"/>
        </c:scaling>
        <c:delete val="0"/>
        <c:axPos val="l"/>
        <c:majorGridlines>
          <c:spPr>
            <a:ln w="9528" cap="flat">
              <a:solidFill>
                <a:srgbClr val="D9D9D9"/>
              </a:solidFill>
              <a:prstDash val="solid"/>
              <a:round/>
            </a:ln>
          </c:spPr>
        </c:majorGridlines>
        <c:numFmt formatCode="0.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fr-FR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824543416"/>
        <c:crosses val="autoZero"/>
        <c:crossBetween val="between"/>
      </c:valAx>
      <c:catAx>
        <c:axId val="824543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fr-FR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824550304"/>
        <c:crosses val="autoZero"/>
        <c:auto val="1"/>
        <c:lblAlgn val="ctr"/>
        <c:lblOffset val="100"/>
        <c:noMultiLvlLbl val="0"/>
      </c:catAx>
      <c:valAx>
        <c:axId val="824549976"/>
        <c:scaling>
          <c:orientation val="minMax"/>
          <c:max val="0.36000000000000004"/>
          <c:min val="0.27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fr-FR" sz="16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824547352"/>
        <c:crosses val="max"/>
        <c:crossBetween val="between"/>
      </c:valAx>
      <c:catAx>
        <c:axId val="824547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54997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033958967746857"/>
          <c:y val="0.8803027278819755"/>
          <c:w val="0.72619691951546428"/>
          <c:h val="0.10081147780431741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fr-FR" sz="18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fr-FR" sz="1000" b="0" i="0" u="none" strike="noStrike" kern="1200" baseline="0">
          <a:solidFill>
            <a:srgbClr val="000000"/>
          </a:solidFill>
          <a:latin typeface="Calibri"/>
        </a:defRPr>
      </a:pPr>
      <a:endParaRPr lang="fr-FR"/>
    </a:p>
  </c:txPr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lIns="0" tIns="0" rIns="0" bIns="0"/>
          <a:lstStyle/>
          <a:p>
            <a:pPr marL="0" marR="0" indent="0" algn="ctr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fr-FR" sz="1800" b="1" i="0" u="none" strike="noStrike" kern="1200" spc="0" baseline="0">
                <a:solidFill>
                  <a:srgbClr val="595959"/>
                </a:solidFill>
                <a:latin typeface="Calibri"/>
              </a:defRPr>
            </a:pPr>
            <a:r>
              <a:rPr lang="fr-FR" sz="1800" b="1" i="0" u="none" strike="noStrike" kern="1200" cap="none" spc="0" baseline="0">
                <a:solidFill>
                  <a:srgbClr val="595959"/>
                </a:solidFill>
                <a:uFillTx/>
                <a:latin typeface="Calibri"/>
              </a:rPr>
              <a:t>Part du profit (avant et après redistribution) dans la valeur ajoutée des SNF</a:t>
            </a:r>
          </a:p>
        </c:rich>
      </c:tx>
      <c:overlay val="0"/>
      <c:spPr>
        <a:noFill/>
        <a:ln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6.9744141781115473E-2"/>
          <c:y val="9.9849773126762853E-2"/>
          <c:w val="0.87012196191432745"/>
          <c:h val="0.62980300730662364"/>
        </c:manualLayout>
      </c:layout>
      <c:lineChart>
        <c:grouping val="standard"/>
        <c:varyColors val="0"/>
        <c:ser>
          <c:idx val="0"/>
          <c:order val="0"/>
          <c:tx>
            <c:strRef>
              <c:f>'Données-graph-4-8'!$L$2</c:f>
              <c:strCache>
                <c:ptCount val="1"/>
                <c:pt idx="0">
                  <c:v>Part du profit avant redistribution (échelle de gauche)</c:v>
                </c:pt>
              </c:strCache>
            </c:strRef>
          </c:tx>
          <c:spPr>
            <a:ln w="50804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cat>
            <c:strRef>
              <c:f>'Données-graph-4-8'!$A$201:$A$299</c:f>
              <c:strCache>
                <c:ptCount val="99"/>
                <c:pt idx="0">
                  <c:v>1998T3</c:v>
                </c:pt>
                <c:pt idx="1">
                  <c:v>1998T4</c:v>
                </c:pt>
                <c:pt idx="2">
                  <c:v>1999T1</c:v>
                </c:pt>
                <c:pt idx="3">
                  <c:v>1999T2</c:v>
                </c:pt>
                <c:pt idx="4">
                  <c:v>1999T3</c:v>
                </c:pt>
                <c:pt idx="5">
                  <c:v>1999T4</c:v>
                </c:pt>
                <c:pt idx="6">
                  <c:v>2000T1</c:v>
                </c:pt>
                <c:pt idx="7">
                  <c:v>2000T2</c:v>
                </c:pt>
                <c:pt idx="8">
                  <c:v>2000T3</c:v>
                </c:pt>
                <c:pt idx="9">
                  <c:v>2000T4</c:v>
                </c:pt>
                <c:pt idx="10">
                  <c:v>2001T1</c:v>
                </c:pt>
                <c:pt idx="11">
                  <c:v>2001T2</c:v>
                </c:pt>
                <c:pt idx="12">
                  <c:v>2001T3</c:v>
                </c:pt>
                <c:pt idx="13">
                  <c:v>2001T4</c:v>
                </c:pt>
                <c:pt idx="14">
                  <c:v>2002T1</c:v>
                </c:pt>
                <c:pt idx="15">
                  <c:v>2002T2</c:v>
                </c:pt>
                <c:pt idx="16">
                  <c:v>2002T3</c:v>
                </c:pt>
                <c:pt idx="17">
                  <c:v>2002T4</c:v>
                </c:pt>
                <c:pt idx="18">
                  <c:v>2003T1</c:v>
                </c:pt>
                <c:pt idx="19">
                  <c:v>2003T2</c:v>
                </c:pt>
                <c:pt idx="20">
                  <c:v>2003T3</c:v>
                </c:pt>
                <c:pt idx="21">
                  <c:v>2003T4</c:v>
                </c:pt>
                <c:pt idx="22">
                  <c:v>2004T1</c:v>
                </c:pt>
                <c:pt idx="23">
                  <c:v>2004T2</c:v>
                </c:pt>
                <c:pt idx="24">
                  <c:v>2004T3</c:v>
                </c:pt>
                <c:pt idx="25">
                  <c:v>2004T4</c:v>
                </c:pt>
                <c:pt idx="26">
                  <c:v>2005T1</c:v>
                </c:pt>
                <c:pt idx="27">
                  <c:v>2005T2</c:v>
                </c:pt>
                <c:pt idx="28">
                  <c:v>2005T3</c:v>
                </c:pt>
                <c:pt idx="29">
                  <c:v>2005T4</c:v>
                </c:pt>
                <c:pt idx="30">
                  <c:v>2006T1</c:v>
                </c:pt>
                <c:pt idx="31">
                  <c:v>2006T2</c:v>
                </c:pt>
                <c:pt idx="32">
                  <c:v>2006T3</c:v>
                </c:pt>
                <c:pt idx="33">
                  <c:v>2006T4</c:v>
                </c:pt>
                <c:pt idx="34">
                  <c:v>2007T1</c:v>
                </c:pt>
                <c:pt idx="35">
                  <c:v>2007T2</c:v>
                </c:pt>
                <c:pt idx="36">
                  <c:v>2007T3</c:v>
                </c:pt>
                <c:pt idx="37">
                  <c:v>2007T4</c:v>
                </c:pt>
                <c:pt idx="38">
                  <c:v>2008T1</c:v>
                </c:pt>
                <c:pt idx="39">
                  <c:v>2008T2</c:v>
                </c:pt>
                <c:pt idx="40">
                  <c:v>2008T3</c:v>
                </c:pt>
                <c:pt idx="41">
                  <c:v>2008T4</c:v>
                </c:pt>
                <c:pt idx="42">
                  <c:v>2009T1</c:v>
                </c:pt>
                <c:pt idx="43">
                  <c:v>2009T2</c:v>
                </c:pt>
                <c:pt idx="44">
                  <c:v>2009T3</c:v>
                </c:pt>
                <c:pt idx="45">
                  <c:v>2009T4</c:v>
                </c:pt>
                <c:pt idx="46">
                  <c:v>2010T1</c:v>
                </c:pt>
                <c:pt idx="47">
                  <c:v>2010T2</c:v>
                </c:pt>
                <c:pt idx="48">
                  <c:v>2010T3</c:v>
                </c:pt>
                <c:pt idx="49">
                  <c:v>2010T4</c:v>
                </c:pt>
                <c:pt idx="50">
                  <c:v>2011T1</c:v>
                </c:pt>
                <c:pt idx="51">
                  <c:v>2011T2</c:v>
                </c:pt>
                <c:pt idx="52">
                  <c:v>2011T3</c:v>
                </c:pt>
                <c:pt idx="53">
                  <c:v>2011T4</c:v>
                </c:pt>
                <c:pt idx="54">
                  <c:v>2012T1</c:v>
                </c:pt>
                <c:pt idx="55">
                  <c:v>2012T2</c:v>
                </c:pt>
                <c:pt idx="56">
                  <c:v>2012T3</c:v>
                </c:pt>
                <c:pt idx="57">
                  <c:v>2012T4</c:v>
                </c:pt>
                <c:pt idx="58">
                  <c:v>2013T1</c:v>
                </c:pt>
                <c:pt idx="59">
                  <c:v>2013T2</c:v>
                </c:pt>
                <c:pt idx="60">
                  <c:v>2013T3</c:v>
                </c:pt>
                <c:pt idx="61">
                  <c:v>2013T4</c:v>
                </c:pt>
                <c:pt idx="62">
                  <c:v>2014T1</c:v>
                </c:pt>
                <c:pt idx="63">
                  <c:v>2014T2</c:v>
                </c:pt>
                <c:pt idx="64">
                  <c:v>2014T3</c:v>
                </c:pt>
                <c:pt idx="65">
                  <c:v>2014T4</c:v>
                </c:pt>
                <c:pt idx="66">
                  <c:v>2015T1</c:v>
                </c:pt>
                <c:pt idx="67">
                  <c:v>2015T2</c:v>
                </c:pt>
                <c:pt idx="68">
                  <c:v>2015T3</c:v>
                </c:pt>
                <c:pt idx="69">
                  <c:v>2015T4</c:v>
                </c:pt>
                <c:pt idx="70">
                  <c:v>2016T1</c:v>
                </c:pt>
                <c:pt idx="71">
                  <c:v>2016T2</c:v>
                </c:pt>
                <c:pt idx="72">
                  <c:v>2016T3</c:v>
                </c:pt>
                <c:pt idx="73">
                  <c:v>2016T4</c:v>
                </c:pt>
                <c:pt idx="74">
                  <c:v>2017T1</c:v>
                </c:pt>
                <c:pt idx="75">
                  <c:v>2017T2</c:v>
                </c:pt>
                <c:pt idx="76">
                  <c:v>2017T3</c:v>
                </c:pt>
                <c:pt idx="77">
                  <c:v>2017T4</c:v>
                </c:pt>
                <c:pt idx="78">
                  <c:v>2018T1</c:v>
                </c:pt>
                <c:pt idx="79">
                  <c:v>2018T2</c:v>
                </c:pt>
                <c:pt idx="80">
                  <c:v>2018T3</c:v>
                </c:pt>
                <c:pt idx="81">
                  <c:v>2018T4</c:v>
                </c:pt>
                <c:pt idx="82">
                  <c:v>2019T1</c:v>
                </c:pt>
                <c:pt idx="83">
                  <c:v>2019T2</c:v>
                </c:pt>
                <c:pt idx="84">
                  <c:v>2019T3</c:v>
                </c:pt>
                <c:pt idx="85">
                  <c:v>2019T4</c:v>
                </c:pt>
                <c:pt idx="86">
                  <c:v>2020T1</c:v>
                </c:pt>
                <c:pt idx="87">
                  <c:v>2020T2</c:v>
                </c:pt>
                <c:pt idx="88">
                  <c:v>2020T3</c:v>
                </c:pt>
                <c:pt idx="89">
                  <c:v>2020T4</c:v>
                </c:pt>
                <c:pt idx="90">
                  <c:v>2021T1</c:v>
                </c:pt>
                <c:pt idx="91">
                  <c:v>2021T2</c:v>
                </c:pt>
                <c:pt idx="92">
                  <c:v>2021T3</c:v>
                </c:pt>
                <c:pt idx="93">
                  <c:v>2021T4</c:v>
                </c:pt>
                <c:pt idx="94">
                  <c:v>2022T1</c:v>
                </c:pt>
                <c:pt idx="95">
                  <c:v>2022T2</c:v>
                </c:pt>
                <c:pt idx="96">
                  <c:v>2022T3</c:v>
                </c:pt>
                <c:pt idx="97">
                  <c:v>2022T4</c:v>
                </c:pt>
                <c:pt idx="98">
                  <c:v>2023T1</c:v>
                </c:pt>
              </c:strCache>
            </c:strRef>
          </c:cat>
          <c:val>
            <c:numRef>
              <c:f>'Données-graph-4-8'!$L$201:$L$299</c:f>
              <c:numCache>
                <c:formatCode>0.00%</c:formatCode>
                <c:ptCount val="99"/>
                <c:pt idx="0">
                  <c:v>0.53619729982308373</c:v>
                </c:pt>
                <c:pt idx="1">
                  <c:v>0.53251956437820946</c:v>
                </c:pt>
                <c:pt idx="2">
                  <c:v>0.53385597737913137</c:v>
                </c:pt>
                <c:pt idx="3">
                  <c:v>0.52906892953703011</c:v>
                </c:pt>
                <c:pt idx="4">
                  <c:v>0.52839826396591638</c:v>
                </c:pt>
                <c:pt idx="5">
                  <c:v>0.52856105868557701</c:v>
                </c:pt>
                <c:pt idx="6">
                  <c:v>0.52802693661875122</c:v>
                </c:pt>
                <c:pt idx="7">
                  <c:v>0.52879519110613182</c:v>
                </c:pt>
                <c:pt idx="8">
                  <c:v>0.52808565701133825</c:v>
                </c:pt>
                <c:pt idx="9">
                  <c:v>0.52496232102486806</c:v>
                </c:pt>
                <c:pt idx="10">
                  <c:v>0.52356678677964519</c:v>
                </c:pt>
                <c:pt idx="11">
                  <c:v>0.52375301183155321</c:v>
                </c:pt>
                <c:pt idx="12">
                  <c:v>0.52508900587286611</c:v>
                </c:pt>
                <c:pt idx="13">
                  <c:v>0.52027277481859857</c:v>
                </c:pt>
                <c:pt idx="14">
                  <c:v>0.52056028464621895</c:v>
                </c:pt>
                <c:pt idx="15">
                  <c:v>0.51673541280021495</c:v>
                </c:pt>
                <c:pt idx="16">
                  <c:v>0.51904147882748985</c:v>
                </c:pt>
                <c:pt idx="17">
                  <c:v>0.51731250704308163</c:v>
                </c:pt>
                <c:pt idx="18">
                  <c:v>0.51826134446405758</c:v>
                </c:pt>
                <c:pt idx="19">
                  <c:v>0.51757207095769608</c:v>
                </c:pt>
                <c:pt idx="20">
                  <c:v>0.52235680460700096</c:v>
                </c:pt>
                <c:pt idx="21">
                  <c:v>0.52145083405458836</c:v>
                </c:pt>
                <c:pt idx="22">
                  <c:v>0.52072004675628292</c:v>
                </c:pt>
                <c:pt idx="23">
                  <c:v>0.51767724988472874</c:v>
                </c:pt>
                <c:pt idx="24">
                  <c:v>0.51630228970969916</c:v>
                </c:pt>
                <c:pt idx="25">
                  <c:v>0.51774297987213747</c:v>
                </c:pt>
                <c:pt idx="26">
                  <c:v>0.51852404328605139</c:v>
                </c:pt>
                <c:pt idx="27">
                  <c:v>0.51900318768917131</c:v>
                </c:pt>
                <c:pt idx="28">
                  <c:v>0.5165035293492084</c:v>
                </c:pt>
                <c:pt idx="29">
                  <c:v>0.51722690912269964</c:v>
                </c:pt>
                <c:pt idx="30">
                  <c:v>0.51481666196847153</c:v>
                </c:pt>
                <c:pt idx="31">
                  <c:v>0.51784596117720727</c:v>
                </c:pt>
                <c:pt idx="32">
                  <c:v>0.51624798827390728</c:v>
                </c:pt>
                <c:pt idx="33">
                  <c:v>0.51750181855970068</c:v>
                </c:pt>
                <c:pt idx="34">
                  <c:v>0.51966272607943609</c:v>
                </c:pt>
                <c:pt idx="35">
                  <c:v>0.52175684452135751</c:v>
                </c:pt>
                <c:pt idx="36">
                  <c:v>0.524274046284398</c:v>
                </c:pt>
                <c:pt idx="37">
                  <c:v>0.52137945768022587</c:v>
                </c:pt>
                <c:pt idx="38">
                  <c:v>0.52235220145314543</c:v>
                </c:pt>
                <c:pt idx="39">
                  <c:v>0.51916754954505795</c:v>
                </c:pt>
                <c:pt idx="40">
                  <c:v>0.51629366045509884</c:v>
                </c:pt>
                <c:pt idx="41">
                  <c:v>0.51027111306336781</c:v>
                </c:pt>
                <c:pt idx="42">
                  <c:v>0.50373809359259458</c:v>
                </c:pt>
                <c:pt idx="43">
                  <c:v>0.50578002907320008</c:v>
                </c:pt>
                <c:pt idx="44">
                  <c:v>0.50314470539290468</c:v>
                </c:pt>
                <c:pt idx="45">
                  <c:v>0.50346057046979864</c:v>
                </c:pt>
                <c:pt idx="46">
                  <c:v>0.4992913512642938</c:v>
                </c:pt>
                <c:pt idx="47">
                  <c:v>0.49905399968931352</c:v>
                </c:pt>
                <c:pt idx="48">
                  <c:v>0.50055623057137899</c:v>
                </c:pt>
                <c:pt idx="49">
                  <c:v>0.49963699439205389</c:v>
                </c:pt>
                <c:pt idx="50">
                  <c:v>0.50395302602986736</c:v>
                </c:pt>
                <c:pt idx="51">
                  <c:v>0.50337920959557125</c:v>
                </c:pt>
                <c:pt idx="52">
                  <c:v>0.50549400255534993</c:v>
                </c:pt>
                <c:pt idx="53">
                  <c:v>0.50430087154225078</c:v>
                </c:pt>
                <c:pt idx="54">
                  <c:v>0.50058787832814988</c:v>
                </c:pt>
                <c:pt idx="55">
                  <c:v>0.50149628852518402</c:v>
                </c:pt>
                <c:pt idx="56">
                  <c:v>0.50211361030122692</c:v>
                </c:pt>
                <c:pt idx="57">
                  <c:v>0.49779309670112171</c:v>
                </c:pt>
                <c:pt idx="58">
                  <c:v>0.49931194294563408</c:v>
                </c:pt>
                <c:pt idx="59">
                  <c:v>0.5021759921708765</c:v>
                </c:pt>
                <c:pt idx="60">
                  <c:v>0.49856233656575122</c:v>
                </c:pt>
                <c:pt idx="61">
                  <c:v>0.50174441951539395</c:v>
                </c:pt>
                <c:pt idx="62">
                  <c:v>0.50050548282834251</c:v>
                </c:pt>
                <c:pt idx="63">
                  <c:v>0.49893907915761043</c:v>
                </c:pt>
                <c:pt idx="64">
                  <c:v>0.5022053154130901</c:v>
                </c:pt>
                <c:pt idx="65">
                  <c:v>0.50377689926935088</c:v>
                </c:pt>
                <c:pt idx="66">
                  <c:v>0.50735764095861191</c:v>
                </c:pt>
                <c:pt idx="67">
                  <c:v>0.5059480126155862</c:v>
                </c:pt>
                <c:pt idx="68">
                  <c:v>0.5070029403826759</c:v>
                </c:pt>
                <c:pt idx="69">
                  <c:v>0.50596414455110106</c:v>
                </c:pt>
                <c:pt idx="70">
                  <c:v>0.50798755476183843</c:v>
                </c:pt>
                <c:pt idx="71">
                  <c:v>0.50024508334596951</c:v>
                </c:pt>
                <c:pt idx="72">
                  <c:v>0.49914222866184166</c:v>
                </c:pt>
                <c:pt idx="73">
                  <c:v>0.49927262856029175</c:v>
                </c:pt>
                <c:pt idx="74">
                  <c:v>0.49777297416374666</c:v>
                </c:pt>
                <c:pt idx="75">
                  <c:v>0.4993835274457657</c:v>
                </c:pt>
                <c:pt idx="76">
                  <c:v>0.50230152104894377</c:v>
                </c:pt>
                <c:pt idx="77">
                  <c:v>0.50269548937074271</c:v>
                </c:pt>
                <c:pt idx="78">
                  <c:v>0.49969441916390422</c:v>
                </c:pt>
                <c:pt idx="79">
                  <c:v>0.49699412036731189</c:v>
                </c:pt>
                <c:pt idx="80">
                  <c:v>0.50040460730250924</c:v>
                </c:pt>
                <c:pt idx="81">
                  <c:v>0.50054543576767663</c:v>
                </c:pt>
                <c:pt idx="82">
                  <c:v>0.50141668254875804</c:v>
                </c:pt>
                <c:pt idx="83">
                  <c:v>0.50562649353415201</c:v>
                </c:pt>
                <c:pt idx="84">
                  <c:v>0.50386557445391955</c:v>
                </c:pt>
                <c:pt idx="85">
                  <c:v>0.50050863430129877</c:v>
                </c:pt>
                <c:pt idx="86">
                  <c:v>0.49055465442892754</c:v>
                </c:pt>
                <c:pt idx="87">
                  <c:v>0.49170653472900755</c:v>
                </c:pt>
                <c:pt idx="88">
                  <c:v>0.49368021293170605</c:v>
                </c:pt>
                <c:pt idx="89">
                  <c:v>0.50133801882610285</c:v>
                </c:pt>
                <c:pt idx="90">
                  <c:v>0.50187321368797799</c:v>
                </c:pt>
                <c:pt idx="91">
                  <c:v>0.49696098314972281</c:v>
                </c:pt>
                <c:pt idx="92">
                  <c:v>0.49105409726319266</c:v>
                </c:pt>
                <c:pt idx="93">
                  <c:v>0.48547006992074032</c:v>
                </c:pt>
                <c:pt idx="94">
                  <c:v>0.48451693613329017</c:v>
                </c:pt>
                <c:pt idx="95">
                  <c:v>0.48965509273300228</c:v>
                </c:pt>
                <c:pt idx="96">
                  <c:v>0.48689474903408647</c:v>
                </c:pt>
                <c:pt idx="97">
                  <c:v>0.486888636070682</c:v>
                </c:pt>
                <c:pt idx="98">
                  <c:v>0.48672121734137247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651-46FF-8407-7543BCDE918B}"/>
            </c:ext>
          </c:extLst>
        </c:ser>
        <c:ser>
          <c:idx val="1"/>
          <c:order val="1"/>
          <c:tx>
            <c:strRef>
              <c:f>'Données-graph-4-8'!$N$2</c:f>
              <c:strCache>
                <c:ptCount val="1"/>
                <c:pt idx="0">
                  <c:v>Part du profit après redistribution (échelle de droite)</c:v>
                </c:pt>
              </c:strCache>
            </c:strRef>
          </c:tx>
          <c:spPr>
            <a:ln w="50804" cap="rnd">
              <a:solidFill>
                <a:srgbClr val="FF0000"/>
              </a:solidFill>
              <a:prstDash val="solid"/>
              <a:round/>
            </a:ln>
          </c:spPr>
          <c:marker>
            <c:symbol val="none"/>
          </c:marker>
          <c:cat>
            <c:strRef>
              <c:f>'Données-graph-4-8'!$A$201:$A$299</c:f>
              <c:strCache>
                <c:ptCount val="99"/>
                <c:pt idx="0">
                  <c:v>1998T3</c:v>
                </c:pt>
                <c:pt idx="1">
                  <c:v>1998T4</c:v>
                </c:pt>
                <c:pt idx="2">
                  <c:v>1999T1</c:v>
                </c:pt>
                <c:pt idx="3">
                  <c:v>1999T2</c:v>
                </c:pt>
                <c:pt idx="4">
                  <c:v>1999T3</c:v>
                </c:pt>
                <c:pt idx="5">
                  <c:v>1999T4</c:v>
                </c:pt>
                <c:pt idx="6">
                  <c:v>2000T1</c:v>
                </c:pt>
                <c:pt idx="7">
                  <c:v>2000T2</c:v>
                </c:pt>
                <c:pt idx="8">
                  <c:v>2000T3</c:v>
                </c:pt>
                <c:pt idx="9">
                  <c:v>2000T4</c:v>
                </c:pt>
                <c:pt idx="10">
                  <c:v>2001T1</c:v>
                </c:pt>
                <c:pt idx="11">
                  <c:v>2001T2</c:v>
                </c:pt>
                <c:pt idx="12">
                  <c:v>2001T3</c:v>
                </c:pt>
                <c:pt idx="13">
                  <c:v>2001T4</c:v>
                </c:pt>
                <c:pt idx="14">
                  <c:v>2002T1</c:v>
                </c:pt>
                <c:pt idx="15">
                  <c:v>2002T2</c:v>
                </c:pt>
                <c:pt idx="16">
                  <c:v>2002T3</c:v>
                </c:pt>
                <c:pt idx="17">
                  <c:v>2002T4</c:v>
                </c:pt>
                <c:pt idx="18">
                  <c:v>2003T1</c:v>
                </c:pt>
                <c:pt idx="19">
                  <c:v>2003T2</c:v>
                </c:pt>
                <c:pt idx="20">
                  <c:v>2003T3</c:v>
                </c:pt>
                <c:pt idx="21">
                  <c:v>2003T4</c:v>
                </c:pt>
                <c:pt idx="22">
                  <c:v>2004T1</c:v>
                </c:pt>
                <c:pt idx="23">
                  <c:v>2004T2</c:v>
                </c:pt>
                <c:pt idx="24">
                  <c:v>2004T3</c:v>
                </c:pt>
                <c:pt idx="25">
                  <c:v>2004T4</c:v>
                </c:pt>
                <c:pt idx="26">
                  <c:v>2005T1</c:v>
                </c:pt>
                <c:pt idx="27">
                  <c:v>2005T2</c:v>
                </c:pt>
                <c:pt idx="28">
                  <c:v>2005T3</c:v>
                </c:pt>
                <c:pt idx="29">
                  <c:v>2005T4</c:v>
                </c:pt>
                <c:pt idx="30">
                  <c:v>2006T1</c:v>
                </c:pt>
                <c:pt idx="31">
                  <c:v>2006T2</c:v>
                </c:pt>
                <c:pt idx="32">
                  <c:v>2006T3</c:v>
                </c:pt>
                <c:pt idx="33">
                  <c:v>2006T4</c:v>
                </c:pt>
                <c:pt idx="34">
                  <c:v>2007T1</c:v>
                </c:pt>
                <c:pt idx="35">
                  <c:v>2007T2</c:v>
                </c:pt>
                <c:pt idx="36">
                  <c:v>2007T3</c:v>
                </c:pt>
                <c:pt idx="37">
                  <c:v>2007T4</c:v>
                </c:pt>
                <c:pt idx="38">
                  <c:v>2008T1</c:v>
                </c:pt>
                <c:pt idx="39">
                  <c:v>2008T2</c:v>
                </c:pt>
                <c:pt idx="40">
                  <c:v>2008T3</c:v>
                </c:pt>
                <c:pt idx="41">
                  <c:v>2008T4</c:v>
                </c:pt>
                <c:pt idx="42">
                  <c:v>2009T1</c:v>
                </c:pt>
                <c:pt idx="43">
                  <c:v>2009T2</c:v>
                </c:pt>
                <c:pt idx="44">
                  <c:v>2009T3</c:v>
                </c:pt>
                <c:pt idx="45">
                  <c:v>2009T4</c:v>
                </c:pt>
                <c:pt idx="46">
                  <c:v>2010T1</c:v>
                </c:pt>
                <c:pt idx="47">
                  <c:v>2010T2</c:v>
                </c:pt>
                <c:pt idx="48">
                  <c:v>2010T3</c:v>
                </c:pt>
                <c:pt idx="49">
                  <c:v>2010T4</c:v>
                </c:pt>
                <c:pt idx="50">
                  <c:v>2011T1</c:v>
                </c:pt>
                <c:pt idx="51">
                  <c:v>2011T2</c:v>
                </c:pt>
                <c:pt idx="52">
                  <c:v>2011T3</c:v>
                </c:pt>
                <c:pt idx="53">
                  <c:v>2011T4</c:v>
                </c:pt>
                <c:pt idx="54">
                  <c:v>2012T1</c:v>
                </c:pt>
                <c:pt idx="55">
                  <c:v>2012T2</c:v>
                </c:pt>
                <c:pt idx="56">
                  <c:v>2012T3</c:v>
                </c:pt>
                <c:pt idx="57">
                  <c:v>2012T4</c:v>
                </c:pt>
                <c:pt idx="58">
                  <c:v>2013T1</c:v>
                </c:pt>
                <c:pt idx="59">
                  <c:v>2013T2</c:v>
                </c:pt>
                <c:pt idx="60">
                  <c:v>2013T3</c:v>
                </c:pt>
                <c:pt idx="61">
                  <c:v>2013T4</c:v>
                </c:pt>
                <c:pt idx="62">
                  <c:v>2014T1</c:v>
                </c:pt>
                <c:pt idx="63">
                  <c:v>2014T2</c:v>
                </c:pt>
                <c:pt idx="64">
                  <c:v>2014T3</c:v>
                </c:pt>
                <c:pt idx="65">
                  <c:v>2014T4</c:v>
                </c:pt>
                <c:pt idx="66">
                  <c:v>2015T1</c:v>
                </c:pt>
                <c:pt idx="67">
                  <c:v>2015T2</c:v>
                </c:pt>
                <c:pt idx="68">
                  <c:v>2015T3</c:v>
                </c:pt>
                <c:pt idx="69">
                  <c:v>2015T4</c:v>
                </c:pt>
                <c:pt idx="70">
                  <c:v>2016T1</c:v>
                </c:pt>
                <c:pt idx="71">
                  <c:v>2016T2</c:v>
                </c:pt>
                <c:pt idx="72">
                  <c:v>2016T3</c:v>
                </c:pt>
                <c:pt idx="73">
                  <c:v>2016T4</c:v>
                </c:pt>
                <c:pt idx="74">
                  <c:v>2017T1</c:v>
                </c:pt>
                <c:pt idx="75">
                  <c:v>2017T2</c:v>
                </c:pt>
                <c:pt idx="76">
                  <c:v>2017T3</c:v>
                </c:pt>
                <c:pt idx="77">
                  <c:v>2017T4</c:v>
                </c:pt>
                <c:pt idx="78">
                  <c:v>2018T1</c:v>
                </c:pt>
                <c:pt idx="79">
                  <c:v>2018T2</c:v>
                </c:pt>
                <c:pt idx="80">
                  <c:v>2018T3</c:v>
                </c:pt>
                <c:pt idx="81">
                  <c:v>2018T4</c:v>
                </c:pt>
                <c:pt idx="82">
                  <c:v>2019T1</c:v>
                </c:pt>
                <c:pt idx="83">
                  <c:v>2019T2</c:v>
                </c:pt>
                <c:pt idx="84">
                  <c:v>2019T3</c:v>
                </c:pt>
                <c:pt idx="85">
                  <c:v>2019T4</c:v>
                </c:pt>
                <c:pt idx="86">
                  <c:v>2020T1</c:v>
                </c:pt>
                <c:pt idx="87">
                  <c:v>2020T2</c:v>
                </c:pt>
                <c:pt idx="88">
                  <c:v>2020T3</c:v>
                </c:pt>
                <c:pt idx="89">
                  <c:v>2020T4</c:v>
                </c:pt>
                <c:pt idx="90">
                  <c:v>2021T1</c:v>
                </c:pt>
                <c:pt idx="91">
                  <c:v>2021T2</c:v>
                </c:pt>
                <c:pt idx="92">
                  <c:v>2021T3</c:v>
                </c:pt>
                <c:pt idx="93">
                  <c:v>2021T4</c:v>
                </c:pt>
                <c:pt idx="94">
                  <c:v>2022T1</c:v>
                </c:pt>
                <c:pt idx="95">
                  <c:v>2022T2</c:v>
                </c:pt>
                <c:pt idx="96">
                  <c:v>2022T3</c:v>
                </c:pt>
                <c:pt idx="97">
                  <c:v>2022T4</c:v>
                </c:pt>
                <c:pt idx="98">
                  <c:v>2023T1</c:v>
                </c:pt>
              </c:strCache>
            </c:strRef>
          </c:cat>
          <c:val>
            <c:numRef>
              <c:f>'Données-graph-4-8'!$N$201:$N$299</c:f>
              <c:numCache>
                <c:formatCode>0.00%</c:formatCode>
                <c:ptCount val="99"/>
                <c:pt idx="0">
                  <c:v>0.30854546630068719</c:v>
                </c:pt>
                <c:pt idx="1">
                  <c:v>0.30060710985296002</c:v>
                </c:pt>
                <c:pt idx="2">
                  <c:v>0.31361539887822742</c:v>
                </c:pt>
                <c:pt idx="3">
                  <c:v>0.30321040889621664</c:v>
                </c:pt>
                <c:pt idx="4">
                  <c:v>0.301513626047337</c:v>
                </c:pt>
                <c:pt idx="5">
                  <c:v>0.29965938913395496</c:v>
                </c:pt>
                <c:pt idx="6">
                  <c:v>0.29365528378474864</c:v>
                </c:pt>
                <c:pt idx="7">
                  <c:v>0.2986275692678933</c:v>
                </c:pt>
                <c:pt idx="8">
                  <c:v>0.30177232374871393</c:v>
                </c:pt>
                <c:pt idx="9">
                  <c:v>0.30309595579000248</c:v>
                </c:pt>
                <c:pt idx="10">
                  <c:v>0.29695133614918134</c:v>
                </c:pt>
                <c:pt idx="11">
                  <c:v>0.28791825285513928</c:v>
                </c:pt>
                <c:pt idx="12">
                  <c:v>0.29685360435748409</c:v>
                </c:pt>
                <c:pt idx="13">
                  <c:v>0.29590380777804287</c:v>
                </c:pt>
                <c:pt idx="14">
                  <c:v>0.29508024441141589</c:v>
                </c:pt>
                <c:pt idx="15">
                  <c:v>0.29228135992954557</c:v>
                </c:pt>
                <c:pt idx="16">
                  <c:v>0.30110045868850516</c:v>
                </c:pt>
                <c:pt idx="17">
                  <c:v>0.29853356916428642</c:v>
                </c:pt>
                <c:pt idx="18">
                  <c:v>0.29028467217351445</c:v>
                </c:pt>
                <c:pt idx="19">
                  <c:v>0.28973907475588279</c:v>
                </c:pt>
                <c:pt idx="20">
                  <c:v>0.29608071770221084</c:v>
                </c:pt>
                <c:pt idx="21">
                  <c:v>0.29621116455492663</c:v>
                </c:pt>
                <c:pt idx="22">
                  <c:v>0.30394389246054948</c:v>
                </c:pt>
                <c:pt idx="23">
                  <c:v>0.29872246880690806</c:v>
                </c:pt>
                <c:pt idx="24">
                  <c:v>0.29638301606214273</c:v>
                </c:pt>
                <c:pt idx="25">
                  <c:v>0.30041313646271289</c:v>
                </c:pt>
                <c:pt idx="26">
                  <c:v>0.2986177031632809</c:v>
                </c:pt>
                <c:pt idx="27">
                  <c:v>0.30327755249851351</c:v>
                </c:pt>
                <c:pt idx="28">
                  <c:v>0.29675335321407842</c:v>
                </c:pt>
                <c:pt idx="29">
                  <c:v>0.29008174148708321</c:v>
                </c:pt>
                <c:pt idx="30">
                  <c:v>0.29680595008348337</c:v>
                </c:pt>
                <c:pt idx="31">
                  <c:v>0.30099804480339415</c:v>
                </c:pt>
                <c:pt idx="32">
                  <c:v>0.28864520543894695</c:v>
                </c:pt>
                <c:pt idx="33">
                  <c:v>0.28268523329523021</c:v>
                </c:pt>
                <c:pt idx="34">
                  <c:v>0.30370600574935902</c:v>
                </c:pt>
                <c:pt idx="35">
                  <c:v>0.30156232981980563</c:v>
                </c:pt>
                <c:pt idx="36">
                  <c:v>0.30541575992902587</c:v>
                </c:pt>
                <c:pt idx="37">
                  <c:v>0.30216089189210571</c:v>
                </c:pt>
                <c:pt idx="38">
                  <c:v>0.30056123082655412</c:v>
                </c:pt>
                <c:pt idx="39">
                  <c:v>0.29860635049233447</c:v>
                </c:pt>
                <c:pt idx="40">
                  <c:v>0.29511580360208511</c:v>
                </c:pt>
                <c:pt idx="41">
                  <c:v>0.30549784526254559</c:v>
                </c:pt>
                <c:pt idx="42">
                  <c:v>0.31458527284627669</c:v>
                </c:pt>
                <c:pt idx="43">
                  <c:v>0.2988513235635436</c:v>
                </c:pt>
                <c:pt idx="44">
                  <c:v>0.30175711943354511</c:v>
                </c:pt>
                <c:pt idx="45">
                  <c:v>0.29258356995353635</c:v>
                </c:pt>
                <c:pt idx="46">
                  <c:v>0.30361169270413924</c:v>
                </c:pt>
                <c:pt idx="47">
                  <c:v>0.29718350812763639</c:v>
                </c:pt>
                <c:pt idx="48">
                  <c:v>0.29647089454499548</c:v>
                </c:pt>
                <c:pt idx="49">
                  <c:v>0.29407771067079513</c:v>
                </c:pt>
                <c:pt idx="50">
                  <c:v>0.29596067008799926</c:v>
                </c:pt>
                <c:pt idx="51">
                  <c:v>0.29322620329078886</c:v>
                </c:pt>
                <c:pt idx="52">
                  <c:v>0.29384618318427108</c:v>
                </c:pt>
                <c:pt idx="53">
                  <c:v>0.29033345964380441</c:v>
                </c:pt>
                <c:pt idx="54">
                  <c:v>0.28840552226352123</c:v>
                </c:pt>
                <c:pt idx="55">
                  <c:v>0.28662321832226989</c:v>
                </c:pt>
                <c:pt idx="56">
                  <c:v>0.2868176673836953</c:v>
                </c:pt>
                <c:pt idx="57">
                  <c:v>0.27035600191152076</c:v>
                </c:pt>
                <c:pt idx="58">
                  <c:v>0.28008234186874037</c:v>
                </c:pt>
                <c:pt idx="59">
                  <c:v>0.28227845285844555</c:v>
                </c:pt>
                <c:pt idx="60">
                  <c:v>0.2732118479833654</c:v>
                </c:pt>
                <c:pt idx="61">
                  <c:v>0.28124021411966682</c:v>
                </c:pt>
                <c:pt idx="62">
                  <c:v>0.27544386557846434</c:v>
                </c:pt>
                <c:pt idx="63">
                  <c:v>0.281090515921193</c:v>
                </c:pt>
                <c:pt idx="64">
                  <c:v>0.28651560164731765</c:v>
                </c:pt>
                <c:pt idx="65">
                  <c:v>0.29712941108011687</c:v>
                </c:pt>
                <c:pt idx="66">
                  <c:v>0.30478731426355365</c:v>
                </c:pt>
                <c:pt idx="67">
                  <c:v>0.30488621271081157</c:v>
                </c:pt>
                <c:pt idx="68">
                  <c:v>0.30516413585420243</c:v>
                </c:pt>
                <c:pt idx="69">
                  <c:v>0.30514186900056467</c:v>
                </c:pt>
                <c:pt idx="70">
                  <c:v>0.30814172503278736</c:v>
                </c:pt>
                <c:pt idx="71">
                  <c:v>0.29686469636112955</c:v>
                </c:pt>
                <c:pt idx="72">
                  <c:v>0.29664855231352677</c:v>
                </c:pt>
                <c:pt idx="73">
                  <c:v>0.29738355096472419</c:v>
                </c:pt>
                <c:pt idx="74">
                  <c:v>0.29641128726912253</c:v>
                </c:pt>
                <c:pt idx="75">
                  <c:v>0.29505429373983161</c:v>
                </c:pt>
                <c:pt idx="76">
                  <c:v>0.31464960892581156</c:v>
                </c:pt>
                <c:pt idx="77">
                  <c:v>0.30069976497457207</c:v>
                </c:pt>
                <c:pt idx="78">
                  <c:v>0.29767891425800314</c:v>
                </c:pt>
                <c:pt idx="79">
                  <c:v>0.29006077822554011</c:v>
                </c:pt>
                <c:pt idx="80">
                  <c:v>0.29909942245570537</c:v>
                </c:pt>
                <c:pt idx="81">
                  <c:v>0.2915660784136534</c:v>
                </c:pt>
                <c:pt idx="82">
                  <c:v>0.30746775935455184</c:v>
                </c:pt>
                <c:pt idx="83">
                  <c:v>0.31477984171278423</c:v>
                </c:pt>
                <c:pt idx="84">
                  <c:v>0.31441353713284825</c:v>
                </c:pt>
                <c:pt idx="85">
                  <c:v>0.31703207204508427</c:v>
                </c:pt>
                <c:pt idx="86">
                  <c:v>0.29571019767641205</c:v>
                </c:pt>
                <c:pt idx="87">
                  <c:v>0.29913698134213618</c:v>
                </c:pt>
                <c:pt idx="88">
                  <c:v>0.29415736172422741</c:v>
                </c:pt>
                <c:pt idx="89">
                  <c:v>0.34248104608156255</c:v>
                </c:pt>
                <c:pt idx="90">
                  <c:v>0.35450086257949903</c:v>
                </c:pt>
                <c:pt idx="91">
                  <c:v>0.33944945392913939</c:v>
                </c:pt>
                <c:pt idx="92">
                  <c:v>0.31406492160680827</c:v>
                </c:pt>
                <c:pt idx="93">
                  <c:v>0.29132934306038161</c:v>
                </c:pt>
                <c:pt idx="94">
                  <c:v>0.29298515135396946</c:v>
                </c:pt>
                <c:pt idx="95">
                  <c:v>0.28358303799150214</c:v>
                </c:pt>
                <c:pt idx="96">
                  <c:v>0.29768724136254565</c:v>
                </c:pt>
                <c:pt idx="97">
                  <c:v>0.30327910195983931</c:v>
                </c:pt>
                <c:pt idx="98">
                  <c:v>0.30234214536540133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651-46FF-8407-7543BCDE918B}"/>
            </c:ext>
          </c:extLst>
        </c:ser>
        <c:ser>
          <c:idx val="2"/>
          <c:order val="2"/>
          <c:tx>
            <c:strRef>
              <c:f>'Données-graph-4-8'!$L$2</c:f>
              <c:strCache>
                <c:ptCount val="1"/>
                <c:pt idx="0">
                  <c:v>Part du profit avant redistribution (échelle de gauche)</c:v>
                </c:pt>
              </c:strCache>
            </c:strRef>
          </c:tx>
          <c:spPr>
            <a:ln w="50804" cap="rnd">
              <a:solidFill>
                <a:srgbClr val="5B9BD5"/>
              </a:solidFill>
              <a:prstDash val="solid"/>
              <a:round/>
            </a:ln>
          </c:spPr>
          <c:marker>
            <c:symbol val="none"/>
          </c:marker>
          <c:trendline>
            <c:spPr>
              <a:ln w="25400">
                <a:solidFill>
                  <a:srgbClr val="00B0F0"/>
                </a:solidFill>
                <a:prstDash val="sysDash"/>
              </a:ln>
            </c:spPr>
            <c:trendlineType val="poly"/>
            <c:order val="3"/>
            <c:dispRSqr val="0"/>
            <c:dispEq val="0"/>
          </c:trendline>
          <c:cat>
            <c:strRef>
              <c:f>'Données-graph-4-8'!$A$201:$A$299</c:f>
              <c:strCache>
                <c:ptCount val="99"/>
                <c:pt idx="0">
                  <c:v>1998T3</c:v>
                </c:pt>
                <c:pt idx="1">
                  <c:v>1998T4</c:v>
                </c:pt>
                <c:pt idx="2">
                  <c:v>1999T1</c:v>
                </c:pt>
                <c:pt idx="3">
                  <c:v>1999T2</c:v>
                </c:pt>
                <c:pt idx="4">
                  <c:v>1999T3</c:v>
                </c:pt>
                <c:pt idx="5">
                  <c:v>1999T4</c:v>
                </c:pt>
                <c:pt idx="6">
                  <c:v>2000T1</c:v>
                </c:pt>
                <c:pt idx="7">
                  <c:v>2000T2</c:v>
                </c:pt>
                <c:pt idx="8">
                  <c:v>2000T3</c:v>
                </c:pt>
                <c:pt idx="9">
                  <c:v>2000T4</c:v>
                </c:pt>
                <c:pt idx="10">
                  <c:v>2001T1</c:v>
                </c:pt>
                <c:pt idx="11">
                  <c:v>2001T2</c:v>
                </c:pt>
                <c:pt idx="12">
                  <c:v>2001T3</c:v>
                </c:pt>
                <c:pt idx="13">
                  <c:v>2001T4</c:v>
                </c:pt>
                <c:pt idx="14">
                  <c:v>2002T1</c:v>
                </c:pt>
                <c:pt idx="15">
                  <c:v>2002T2</c:v>
                </c:pt>
                <c:pt idx="16">
                  <c:v>2002T3</c:v>
                </c:pt>
                <c:pt idx="17">
                  <c:v>2002T4</c:v>
                </c:pt>
                <c:pt idx="18">
                  <c:v>2003T1</c:v>
                </c:pt>
                <c:pt idx="19">
                  <c:v>2003T2</c:v>
                </c:pt>
                <c:pt idx="20">
                  <c:v>2003T3</c:v>
                </c:pt>
                <c:pt idx="21">
                  <c:v>2003T4</c:v>
                </c:pt>
                <c:pt idx="22">
                  <c:v>2004T1</c:v>
                </c:pt>
                <c:pt idx="23">
                  <c:v>2004T2</c:v>
                </c:pt>
                <c:pt idx="24">
                  <c:v>2004T3</c:v>
                </c:pt>
                <c:pt idx="25">
                  <c:v>2004T4</c:v>
                </c:pt>
                <c:pt idx="26">
                  <c:v>2005T1</c:v>
                </c:pt>
                <c:pt idx="27">
                  <c:v>2005T2</c:v>
                </c:pt>
                <c:pt idx="28">
                  <c:v>2005T3</c:v>
                </c:pt>
                <c:pt idx="29">
                  <c:v>2005T4</c:v>
                </c:pt>
                <c:pt idx="30">
                  <c:v>2006T1</c:v>
                </c:pt>
                <c:pt idx="31">
                  <c:v>2006T2</c:v>
                </c:pt>
                <c:pt idx="32">
                  <c:v>2006T3</c:v>
                </c:pt>
                <c:pt idx="33">
                  <c:v>2006T4</c:v>
                </c:pt>
                <c:pt idx="34">
                  <c:v>2007T1</c:v>
                </c:pt>
                <c:pt idx="35">
                  <c:v>2007T2</c:v>
                </c:pt>
                <c:pt idx="36">
                  <c:v>2007T3</c:v>
                </c:pt>
                <c:pt idx="37">
                  <c:v>2007T4</c:v>
                </c:pt>
                <c:pt idx="38">
                  <c:v>2008T1</c:v>
                </c:pt>
                <c:pt idx="39">
                  <c:v>2008T2</c:v>
                </c:pt>
                <c:pt idx="40">
                  <c:v>2008T3</c:v>
                </c:pt>
                <c:pt idx="41">
                  <c:v>2008T4</c:v>
                </c:pt>
                <c:pt idx="42">
                  <c:v>2009T1</c:v>
                </c:pt>
                <c:pt idx="43">
                  <c:v>2009T2</c:v>
                </c:pt>
                <c:pt idx="44">
                  <c:v>2009T3</c:v>
                </c:pt>
                <c:pt idx="45">
                  <c:v>2009T4</c:v>
                </c:pt>
                <c:pt idx="46">
                  <c:v>2010T1</c:v>
                </c:pt>
                <c:pt idx="47">
                  <c:v>2010T2</c:v>
                </c:pt>
                <c:pt idx="48">
                  <c:v>2010T3</c:v>
                </c:pt>
                <c:pt idx="49">
                  <c:v>2010T4</c:v>
                </c:pt>
                <c:pt idx="50">
                  <c:v>2011T1</c:v>
                </c:pt>
                <c:pt idx="51">
                  <c:v>2011T2</c:v>
                </c:pt>
                <c:pt idx="52">
                  <c:v>2011T3</c:v>
                </c:pt>
                <c:pt idx="53">
                  <c:v>2011T4</c:v>
                </c:pt>
                <c:pt idx="54">
                  <c:v>2012T1</c:v>
                </c:pt>
                <c:pt idx="55">
                  <c:v>2012T2</c:v>
                </c:pt>
                <c:pt idx="56">
                  <c:v>2012T3</c:v>
                </c:pt>
                <c:pt idx="57">
                  <c:v>2012T4</c:v>
                </c:pt>
                <c:pt idx="58">
                  <c:v>2013T1</c:v>
                </c:pt>
                <c:pt idx="59">
                  <c:v>2013T2</c:v>
                </c:pt>
                <c:pt idx="60">
                  <c:v>2013T3</c:v>
                </c:pt>
                <c:pt idx="61">
                  <c:v>2013T4</c:v>
                </c:pt>
                <c:pt idx="62">
                  <c:v>2014T1</c:v>
                </c:pt>
                <c:pt idx="63">
                  <c:v>2014T2</c:v>
                </c:pt>
                <c:pt idx="64">
                  <c:v>2014T3</c:v>
                </c:pt>
                <c:pt idx="65">
                  <c:v>2014T4</c:v>
                </c:pt>
                <c:pt idx="66">
                  <c:v>2015T1</c:v>
                </c:pt>
                <c:pt idx="67">
                  <c:v>2015T2</c:v>
                </c:pt>
                <c:pt idx="68">
                  <c:v>2015T3</c:v>
                </c:pt>
                <c:pt idx="69">
                  <c:v>2015T4</c:v>
                </c:pt>
                <c:pt idx="70">
                  <c:v>2016T1</c:v>
                </c:pt>
                <c:pt idx="71">
                  <c:v>2016T2</c:v>
                </c:pt>
                <c:pt idx="72">
                  <c:v>2016T3</c:v>
                </c:pt>
                <c:pt idx="73">
                  <c:v>2016T4</c:v>
                </c:pt>
                <c:pt idx="74">
                  <c:v>2017T1</c:v>
                </c:pt>
                <c:pt idx="75">
                  <c:v>2017T2</c:v>
                </c:pt>
                <c:pt idx="76">
                  <c:v>2017T3</c:v>
                </c:pt>
                <c:pt idx="77">
                  <c:v>2017T4</c:v>
                </c:pt>
                <c:pt idx="78">
                  <c:v>2018T1</c:v>
                </c:pt>
                <c:pt idx="79">
                  <c:v>2018T2</c:v>
                </c:pt>
                <c:pt idx="80">
                  <c:v>2018T3</c:v>
                </c:pt>
                <c:pt idx="81">
                  <c:v>2018T4</c:v>
                </c:pt>
                <c:pt idx="82">
                  <c:v>2019T1</c:v>
                </c:pt>
                <c:pt idx="83">
                  <c:v>2019T2</c:v>
                </c:pt>
                <c:pt idx="84">
                  <c:v>2019T3</c:v>
                </c:pt>
                <c:pt idx="85">
                  <c:v>2019T4</c:v>
                </c:pt>
                <c:pt idx="86">
                  <c:v>2020T1</c:v>
                </c:pt>
                <c:pt idx="87">
                  <c:v>2020T2</c:v>
                </c:pt>
                <c:pt idx="88">
                  <c:v>2020T3</c:v>
                </c:pt>
                <c:pt idx="89">
                  <c:v>2020T4</c:v>
                </c:pt>
                <c:pt idx="90">
                  <c:v>2021T1</c:v>
                </c:pt>
                <c:pt idx="91">
                  <c:v>2021T2</c:v>
                </c:pt>
                <c:pt idx="92">
                  <c:v>2021T3</c:v>
                </c:pt>
                <c:pt idx="93">
                  <c:v>2021T4</c:v>
                </c:pt>
                <c:pt idx="94">
                  <c:v>2022T1</c:v>
                </c:pt>
                <c:pt idx="95">
                  <c:v>2022T2</c:v>
                </c:pt>
                <c:pt idx="96">
                  <c:v>2022T3</c:v>
                </c:pt>
                <c:pt idx="97">
                  <c:v>2022T4</c:v>
                </c:pt>
                <c:pt idx="98">
                  <c:v>2023T1</c:v>
                </c:pt>
              </c:strCache>
            </c:strRef>
          </c:cat>
          <c:val>
            <c:numRef>
              <c:f>'Données-graph-4-8'!$L$201:$L$299</c:f>
              <c:numCache>
                <c:formatCode>0.00%</c:formatCode>
                <c:ptCount val="99"/>
                <c:pt idx="0">
                  <c:v>0.53619729982308373</c:v>
                </c:pt>
                <c:pt idx="1">
                  <c:v>0.53251956437820946</c:v>
                </c:pt>
                <c:pt idx="2">
                  <c:v>0.53385597737913137</c:v>
                </c:pt>
                <c:pt idx="3">
                  <c:v>0.52906892953703011</c:v>
                </c:pt>
                <c:pt idx="4">
                  <c:v>0.52839826396591638</c:v>
                </c:pt>
                <c:pt idx="5">
                  <c:v>0.52856105868557701</c:v>
                </c:pt>
                <c:pt idx="6">
                  <c:v>0.52802693661875122</c:v>
                </c:pt>
                <c:pt idx="7">
                  <c:v>0.52879519110613182</c:v>
                </c:pt>
                <c:pt idx="8">
                  <c:v>0.52808565701133825</c:v>
                </c:pt>
                <c:pt idx="9">
                  <c:v>0.52496232102486806</c:v>
                </c:pt>
                <c:pt idx="10">
                  <c:v>0.52356678677964519</c:v>
                </c:pt>
                <c:pt idx="11">
                  <c:v>0.52375301183155321</c:v>
                </c:pt>
                <c:pt idx="12">
                  <c:v>0.52508900587286611</c:v>
                </c:pt>
                <c:pt idx="13">
                  <c:v>0.52027277481859857</c:v>
                </c:pt>
                <c:pt idx="14">
                  <c:v>0.52056028464621895</c:v>
                </c:pt>
                <c:pt idx="15">
                  <c:v>0.51673541280021495</c:v>
                </c:pt>
                <c:pt idx="16">
                  <c:v>0.51904147882748985</c:v>
                </c:pt>
                <c:pt idx="17">
                  <c:v>0.51731250704308163</c:v>
                </c:pt>
                <c:pt idx="18">
                  <c:v>0.51826134446405758</c:v>
                </c:pt>
                <c:pt idx="19">
                  <c:v>0.51757207095769608</c:v>
                </c:pt>
                <c:pt idx="20">
                  <c:v>0.52235680460700096</c:v>
                </c:pt>
                <c:pt idx="21">
                  <c:v>0.52145083405458836</c:v>
                </c:pt>
                <c:pt idx="22">
                  <c:v>0.52072004675628292</c:v>
                </c:pt>
                <c:pt idx="23">
                  <c:v>0.51767724988472874</c:v>
                </c:pt>
                <c:pt idx="24">
                  <c:v>0.51630228970969916</c:v>
                </c:pt>
                <c:pt idx="25">
                  <c:v>0.51774297987213747</c:v>
                </c:pt>
                <c:pt idx="26">
                  <c:v>0.51852404328605139</c:v>
                </c:pt>
                <c:pt idx="27">
                  <c:v>0.51900318768917131</c:v>
                </c:pt>
                <c:pt idx="28">
                  <c:v>0.5165035293492084</c:v>
                </c:pt>
                <c:pt idx="29">
                  <c:v>0.51722690912269964</c:v>
                </c:pt>
                <c:pt idx="30">
                  <c:v>0.51481666196847153</c:v>
                </c:pt>
                <c:pt idx="31">
                  <c:v>0.51784596117720727</c:v>
                </c:pt>
                <c:pt idx="32">
                  <c:v>0.51624798827390728</c:v>
                </c:pt>
                <c:pt idx="33">
                  <c:v>0.51750181855970068</c:v>
                </c:pt>
                <c:pt idx="34">
                  <c:v>0.51966272607943609</c:v>
                </c:pt>
                <c:pt idx="35">
                  <c:v>0.52175684452135751</c:v>
                </c:pt>
                <c:pt idx="36">
                  <c:v>0.524274046284398</c:v>
                </c:pt>
                <c:pt idx="37">
                  <c:v>0.52137945768022587</c:v>
                </c:pt>
                <c:pt idx="38">
                  <c:v>0.52235220145314543</c:v>
                </c:pt>
                <c:pt idx="39">
                  <c:v>0.51916754954505795</c:v>
                </c:pt>
                <c:pt idx="40">
                  <c:v>0.51629366045509884</c:v>
                </c:pt>
                <c:pt idx="41">
                  <c:v>0.51027111306336781</c:v>
                </c:pt>
                <c:pt idx="42">
                  <c:v>0.50373809359259458</c:v>
                </c:pt>
                <c:pt idx="43">
                  <c:v>0.50578002907320008</c:v>
                </c:pt>
                <c:pt idx="44">
                  <c:v>0.50314470539290468</c:v>
                </c:pt>
                <c:pt idx="45">
                  <c:v>0.50346057046979864</c:v>
                </c:pt>
                <c:pt idx="46">
                  <c:v>0.4992913512642938</c:v>
                </c:pt>
                <c:pt idx="47">
                  <c:v>0.49905399968931352</c:v>
                </c:pt>
                <c:pt idx="48">
                  <c:v>0.50055623057137899</c:v>
                </c:pt>
                <c:pt idx="49">
                  <c:v>0.49963699439205389</c:v>
                </c:pt>
                <c:pt idx="50">
                  <c:v>0.50395302602986736</c:v>
                </c:pt>
                <c:pt idx="51">
                  <c:v>0.50337920959557125</c:v>
                </c:pt>
                <c:pt idx="52">
                  <c:v>0.50549400255534993</c:v>
                </c:pt>
                <c:pt idx="53">
                  <c:v>0.50430087154225078</c:v>
                </c:pt>
                <c:pt idx="54">
                  <c:v>0.50058787832814988</c:v>
                </c:pt>
                <c:pt idx="55">
                  <c:v>0.50149628852518402</c:v>
                </c:pt>
                <c:pt idx="56">
                  <c:v>0.50211361030122692</c:v>
                </c:pt>
                <c:pt idx="57">
                  <c:v>0.49779309670112171</c:v>
                </c:pt>
                <c:pt idx="58">
                  <c:v>0.49931194294563408</c:v>
                </c:pt>
                <c:pt idx="59">
                  <c:v>0.5021759921708765</c:v>
                </c:pt>
                <c:pt idx="60">
                  <c:v>0.49856233656575122</c:v>
                </c:pt>
                <c:pt idx="61">
                  <c:v>0.50174441951539395</c:v>
                </c:pt>
                <c:pt idx="62">
                  <c:v>0.50050548282834251</c:v>
                </c:pt>
                <c:pt idx="63">
                  <c:v>0.49893907915761043</c:v>
                </c:pt>
                <c:pt idx="64">
                  <c:v>0.5022053154130901</c:v>
                </c:pt>
                <c:pt idx="65">
                  <c:v>0.50377689926935088</c:v>
                </c:pt>
                <c:pt idx="66">
                  <c:v>0.50735764095861191</c:v>
                </c:pt>
                <c:pt idx="67">
                  <c:v>0.5059480126155862</c:v>
                </c:pt>
                <c:pt idx="68">
                  <c:v>0.5070029403826759</c:v>
                </c:pt>
                <c:pt idx="69">
                  <c:v>0.50596414455110106</c:v>
                </c:pt>
                <c:pt idx="70">
                  <c:v>0.50798755476183843</c:v>
                </c:pt>
                <c:pt idx="71">
                  <c:v>0.50024508334596951</c:v>
                </c:pt>
                <c:pt idx="72">
                  <c:v>0.49914222866184166</c:v>
                </c:pt>
                <c:pt idx="73">
                  <c:v>0.49927262856029175</c:v>
                </c:pt>
                <c:pt idx="74">
                  <c:v>0.49777297416374666</c:v>
                </c:pt>
                <c:pt idx="75">
                  <c:v>0.4993835274457657</c:v>
                </c:pt>
                <c:pt idx="76">
                  <c:v>0.50230152104894377</c:v>
                </c:pt>
                <c:pt idx="77">
                  <c:v>0.50269548937074271</c:v>
                </c:pt>
                <c:pt idx="78">
                  <c:v>0.49969441916390422</c:v>
                </c:pt>
                <c:pt idx="79">
                  <c:v>0.49699412036731189</c:v>
                </c:pt>
                <c:pt idx="80">
                  <c:v>0.50040460730250924</c:v>
                </c:pt>
                <c:pt idx="81">
                  <c:v>0.50054543576767663</c:v>
                </c:pt>
                <c:pt idx="82">
                  <c:v>0.50141668254875804</c:v>
                </c:pt>
                <c:pt idx="83">
                  <c:v>0.50562649353415201</c:v>
                </c:pt>
                <c:pt idx="84">
                  <c:v>0.50386557445391955</c:v>
                </c:pt>
                <c:pt idx="85">
                  <c:v>0.50050863430129877</c:v>
                </c:pt>
                <c:pt idx="86">
                  <c:v>0.49055465442892754</c:v>
                </c:pt>
                <c:pt idx="87">
                  <c:v>0.49170653472900755</c:v>
                </c:pt>
                <c:pt idx="88">
                  <c:v>0.49368021293170605</c:v>
                </c:pt>
                <c:pt idx="89">
                  <c:v>0.50133801882610285</c:v>
                </c:pt>
                <c:pt idx="90">
                  <c:v>0.50187321368797799</c:v>
                </c:pt>
                <c:pt idx="91">
                  <c:v>0.49696098314972281</c:v>
                </c:pt>
                <c:pt idx="92">
                  <c:v>0.49105409726319266</c:v>
                </c:pt>
                <c:pt idx="93">
                  <c:v>0.48547006992074032</c:v>
                </c:pt>
                <c:pt idx="94">
                  <c:v>0.48451693613329017</c:v>
                </c:pt>
                <c:pt idx="95">
                  <c:v>0.48965509273300228</c:v>
                </c:pt>
                <c:pt idx="96">
                  <c:v>0.48689474903408647</c:v>
                </c:pt>
                <c:pt idx="97">
                  <c:v>0.486888636070682</c:v>
                </c:pt>
                <c:pt idx="98">
                  <c:v>0.48672121734137247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651-46FF-8407-7543BCDE9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543416"/>
        <c:axId val="824550304"/>
      </c:lineChart>
      <c:lineChart>
        <c:grouping val="standard"/>
        <c:varyColors val="0"/>
        <c:ser>
          <c:idx val="3"/>
          <c:order val="3"/>
          <c:tx>
            <c:strRef>
              <c:f>'Données-graph-4-8'!$N$2</c:f>
              <c:strCache>
                <c:ptCount val="1"/>
                <c:pt idx="0">
                  <c:v>Part du profit après redistribution (échelle de droite)</c:v>
                </c:pt>
              </c:strCache>
            </c:strRef>
          </c:tx>
          <c:spPr>
            <a:ln w="50804" cap="rnd">
              <a:solidFill>
                <a:srgbClr val="FF0000"/>
              </a:solidFill>
              <a:prstDash val="solid"/>
              <a:round/>
            </a:ln>
          </c:spPr>
          <c:marker>
            <c:symbol val="none"/>
          </c:marker>
          <c:trendline>
            <c:spPr>
              <a:ln w="25400">
                <a:solidFill>
                  <a:srgbClr val="FF0000"/>
                </a:solidFill>
                <a:prstDash val="sysDash"/>
              </a:ln>
            </c:spPr>
            <c:trendlineType val="poly"/>
            <c:order val="3"/>
            <c:dispRSqr val="0"/>
            <c:dispEq val="0"/>
          </c:trendline>
          <c:cat>
            <c:strRef>
              <c:f>'Données-graph-4-8'!$A$201:$A$298</c:f>
              <c:strCache>
                <c:ptCount val="98"/>
                <c:pt idx="0">
                  <c:v>1998T3</c:v>
                </c:pt>
                <c:pt idx="1">
                  <c:v>1998T4</c:v>
                </c:pt>
                <c:pt idx="2">
                  <c:v>1999T1</c:v>
                </c:pt>
                <c:pt idx="3">
                  <c:v>1999T2</c:v>
                </c:pt>
                <c:pt idx="4">
                  <c:v>1999T3</c:v>
                </c:pt>
                <c:pt idx="5">
                  <c:v>1999T4</c:v>
                </c:pt>
                <c:pt idx="6">
                  <c:v>2000T1</c:v>
                </c:pt>
                <c:pt idx="7">
                  <c:v>2000T2</c:v>
                </c:pt>
                <c:pt idx="8">
                  <c:v>2000T3</c:v>
                </c:pt>
                <c:pt idx="9">
                  <c:v>2000T4</c:v>
                </c:pt>
                <c:pt idx="10">
                  <c:v>2001T1</c:v>
                </c:pt>
                <c:pt idx="11">
                  <c:v>2001T2</c:v>
                </c:pt>
                <c:pt idx="12">
                  <c:v>2001T3</c:v>
                </c:pt>
                <c:pt idx="13">
                  <c:v>2001T4</c:v>
                </c:pt>
                <c:pt idx="14">
                  <c:v>2002T1</c:v>
                </c:pt>
                <c:pt idx="15">
                  <c:v>2002T2</c:v>
                </c:pt>
                <c:pt idx="16">
                  <c:v>2002T3</c:v>
                </c:pt>
                <c:pt idx="17">
                  <c:v>2002T4</c:v>
                </c:pt>
                <c:pt idx="18">
                  <c:v>2003T1</c:v>
                </c:pt>
                <c:pt idx="19">
                  <c:v>2003T2</c:v>
                </c:pt>
                <c:pt idx="20">
                  <c:v>2003T3</c:v>
                </c:pt>
                <c:pt idx="21">
                  <c:v>2003T4</c:v>
                </c:pt>
                <c:pt idx="22">
                  <c:v>2004T1</c:v>
                </c:pt>
                <c:pt idx="23">
                  <c:v>2004T2</c:v>
                </c:pt>
                <c:pt idx="24">
                  <c:v>2004T3</c:v>
                </c:pt>
                <c:pt idx="25">
                  <c:v>2004T4</c:v>
                </c:pt>
                <c:pt idx="26">
                  <c:v>2005T1</c:v>
                </c:pt>
                <c:pt idx="27">
                  <c:v>2005T2</c:v>
                </c:pt>
                <c:pt idx="28">
                  <c:v>2005T3</c:v>
                </c:pt>
                <c:pt idx="29">
                  <c:v>2005T4</c:v>
                </c:pt>
                <c:pt idx="30">
                  <c:v>2006T1</c:v>
                </c:pt>
                <c:pt idx="31">
                  <c:v>2006T2</c:v>
                </c:pt>
                <c:pt idx="32">
                  <c:v>2006T3</c:v>
                </c:pt>
                <c:pt idx="33">
                  <c:v>2006T4</c:v>
                </c:pt>
                <c:pt idx="34">
                  <c:v>2007T1</c:v>
                </c:pt>
                <c:pt idx="35">
                  <c:v>2007T2</c:v>
                </c:pt>
                <c:pt idx="36">
                  <c:v>2007T3</c:v>
                </c:pt>
                <c:pt idx="37">
                  <c:v>2007T4</c:v>
                </c:pt>
                <c:pt idx="38">
                  <c:v>2008T1</c:v>
                </c:pt>
                <c:pt idx="39">
                  <c:v>2008T2</c:v>
                </c:pt>
                <c:pt idx="40">
                  <c:v>2008T3</c:v>
                </c:pt>
                <c:pt idx="41">
                  <c:v>2008T4</c:v>
                </c:pt>
                <c:pt idx="42">
                  <c:v>2009T1</c:v>
                </c:pt>
                <c:pt idx="43">
                  <c:v>2009T2</c:v>
                </c:pt>
                <c:pt idx="44">
                  <c:v>2009T3</c:v>
                </c:pt>
                <c:pt idx="45">
                  <c:v>2009T4</c:v>
                </c:pt>
                <c:pt idx="46">
                  <c:v>2010T1</c:v>
                </c:pt>
                <c:pt idx="47">
                  <c:v>2010T2</c:v>
                </c:pt>
                <c:pt idx="48">
                  <c:v>2010T3</c:v>
                </c:pt>
                <c:pt idx="49">
                  <c:v>2010T4</c:v>
                </c:pt>
                <c:pt idx="50">
                  <c:v>2011T1</c:v>
                </c:pt>
                <c:pt idx="51">
                  <c:v>2011T2</c:v>
                </c:pt>
                <c:pt idx="52">
                  <c:v>2011T3</c:v>
                </c:pt>
                <c:pt idx="53">
                  <c:v>2011T4</c:v>
                </c:pt>
                <c:pt idx="54">
                  <c:v>2012T1</c:v>
                </c:pt>
                <c:pt idx="55">
                  <c:v>2012T2</c:v>
                </c:pt>
                <c:pt idx="56">
                  <c:v>2012T3</c:v>
                </c:pt>
                <c:pt idx="57">
                  <c:v>2012T4</c:v>
                </c:pt>
                <c:pt idx="58">
                  <c:v>2013T1</c:v>
                </c:pt>
                <c:pt idx="59">
                  <c:v>2013T2</c:v>
                </c:pt>
                <c:pt idx="60">
                  <c:v>2013T3</c:v>
                </c:pt>
                <c:pt idx="61">
                  <c:v>2013T4</c:v>
                </c:pt>
                <c:pt idx="62">
                  <c:v>2014T1</c:v>
                </c:pt>
                <c:pt idx="63">
                  <c:v>2014T2</c:v>
                </c:pt>
                <c:pt idx="64">
                  <c:v>2014T3</c:v>
                </c:pt>
                <c:pt idx="65">
                  <c:v>2014T4</c:v>
                </c:pt>
                <c:pt idx="66">
                  <c:v>2015T1</c:v>
                </c:pt>
                <c:pt idx="67">
                  <c:v>2015T2</c:v>
                </c:pt>
                <c:pt idx="68">
                  <c:v>2015T3</c:v>
                </c:pt>
                <c:pt idx="69">
                  <c:v>2015T4</c:v>
                </c:pt>
                <c:pt idx="70">
                  <c:v>2016T1</c:v>
                </c:pt>
                <c:pt idx="71">
                  <c:v>2016T2</c:v>
                </c:pt>
                <c:pt idx="72">
                  <c:v>2016T3</c:v>
                </c:pt>
                <c:pt idx="73">
                  <c:v>2016T4</c:v>
                </c:pt>
                <c:pt idx="74">
                  <c:v>2017T1</c:v>
                </c:pt>
                <c:pt idx="75">
                  <c:v>2017T2</c:v>
                </c:pt>
                <c:pt idx="76">
                  <c:v>2017T3</c:v>
                </c:pt>
                <c:pt idx="77">
                  <c:v>2017T4</c:v>
                </c:pt>
                <c:pt idx="78">
                  <c:v>2018T1</c:v>
                </c:pt>
                <c:pt idx="79">
                  <c:v>2018T2</c:v>
                </c:pt>
                <c:pt idx="80">
                  <c:v>2018T3</c:v>
                </c:pt>
                <c:pt idx="81">
                  <c:v>2018T4</c:v>
                </c:pt>
                <c:pt idx="82">
                  <c:v>2019T1</c:v>
                </c:pt>
                <c:pt idx="83">
                  <c:v>2019T2</c:v>
                </c:pt>
                <c:pt idx="84">
                  <c:v>2019T3</c:v>
                </c:pt>
                <c:pt idx="85">
                  <c:v>2019T4</c:v>
                </c:pt>
                <c:pt idx="86">
                  <c:v>2020T1</c:v>
                </c:pt>
                <c:pt idx="87">
                  <c:v>2020T2</c:v>
                </c:pt>
                <c:pt idx="88">
                  <c:v>2020T3</c:v>
                </c:pt>
                <c:pt idx="89">
                  <c:v>2020T4</c:v>
                </c:pt>
                <c:pt idx="90">
                  <c:v>2021T1</c:v>
                </c:pt>
                <c:pt idx="91">
                  <c:v>2021T2</c:v>
                </c:pt>
                <c:pt idx="92">
                  <c:v>2021T3</c:v>
                </c:pt>
                <c:pt idx="93">
                  <c:v>2021T4</c:v>
                </c:pt>
                <c:pt idx="94">
                  <c:v>2022T1</c:v>
                </c:pt>
                <c:pt idx="95">
                  <c:v>2022T2</c:v>
                </c:pt>
                <c:pt idx="96">
                  <c:v>2022T3</c:v>
                </c:pt>
                <c:pt idx="97">
                  <c:v>2022T4</c:v>
                </c:pt>
              </c:strCache>
            </c:strRef>
          </c:cat>
          <c:val>
            <c:numRef>
              <c:f>'Données-graph-4-8'!$N$201:$N$299</c:f>
              <c:numCache>
                <c:formatCode>0.00%</c:formatCode>
                <c:ptCount val="99"/>
                <c:pt idx="0">
                  <c:v>0.30854546630068719</c:v>
                </c:pt>
                <c:pt idx="1">
                  <c:v>0.30060710985296002</c:v>
                </c:pt>
                <c:pt idx="2">
                  <c:v>0.31361539887822742</c:v>
                </c:pt>
                <c:pt idx="3">
                  <c:v>0.30321040889621664</c:v>
                </c:pt>
                <c:pt idx="4">
                  <c:v>0.301513626047337</c:v>
                </c:pt>
                <c:pt idx="5">
                  <c:v>0.29965938913395496</c:v>
                </c:pt>
                <c:pt idx="6">
                  <c:v>0.29365528378474864</c:v>
                </c:pt>
                <c:pt idx="7">
                  <c:v>0.2986275692678933</c:v>
                </c:pt>
                <c:pt idx="8">
                  <c:v>0.30177232374871393</c:v>
                </c:pt>
                <c:pt idx="9">
                  <c:v>0.30309595579000248</c:v>
                </c:pt>
                <c:pt idx="10">
                  <c:v>0.29695133614918134</c:v>
                </c:pt>
                <c:pt idx="11">
                  <c:v>0.28791825285513928</c:v>
                </c:pt>
                <c:pt idx="12">
                  <c:v>0.29685360435748409</c:v>
                </c:pt>
                <c:pt idx="13">
                  <c:v>0.29590380777804287</c:v>
                </c:pt>
                <c:pt idx="14">
                  <c:v>0.29508024441141589</c:v>
                </c:pt>
                <c:pt idx="15">
                  <c:v>0.29228135992954557</c:v>
                </c:pt>
                <c:pt idx="16">
                  <c:v>0.30110045868850516</c:v>
                </c:pt>
                <c:pt idx="17">
                  <c:v>0.29853356916428642</c:v>
                </c:pt>
                <c:pt idx="18">
                  <c:v>0.29028467217351445</c:v>
                </c:pt>
                <c:pt idx="19">
                  <c:v>0.28973907475588279</c:v>
                </c:pt>
                <c:pt idx="20">
                  <c:v>0.29608071770221084</c:v>
                </c:pt>
                <c:pt idx="21">
                  <c:v>0.29621116455492663</c:v>
                </c:pt>
                <c:pt idx="22">
                  <c:v>0.30394389246054948</c:v>
                </c:pt>
                <c:pt idx="23">
                  <c:v>0.29872246880690806</c:v>
                </c:pt>
                <c:pt idx="24">
                  <c:v>0.29638301606214273</c:v>
                </c:pt>
                <c:pt idx="25">
                  <c:v>0.30041313646271289</c:v>
                </c:pt>
                <c:pt idx="26">
                  <c:v>0.2986177031632809</c:v>
                </c:pt>
                <c:pt idx="27">
                  <c:v>0.30327755249851351</c:v>
                </c:pt>
                <c:pt idx="28">
                  <c:v>0.29675335321407842</c:v>
                </c:pt>
                <c:pt idx="29">
                  <c:v>0.29008174148708321</c:v>
                </c:pt>
                <c:pt idx="30">
                  <c:v>0.29680595008348337</c:v>
                </c:pt>
                <c:pt idx="31">
                  <c:v>0.30099804480339415</c:v>
                </c:pt>
                <c:pt idx="32">
                  <c:v>0.28864520543894695</c:v>
                </c:pt>
                <c:pt idx="33">
                  <c:v>0.28268523329523021</c:v>
                </c:pt>
                <c:pt idx="34">
                  <c:v>0.30370600574935902</c:v>
                </c:pt>
                <c:pt idx="35">
                  <c:v>0.30156232981980563</c:v>
                </c:pt>
                <c:pt idx="36">
                  <c:v>0.30541575992902587</c:v>
                </c:pt>
                <c:pt idx="37">
                  <c:v>0.30216089189210571</c:v>
                </c:pt>
                <c:pt idx="38">
                  <c:v>0.30056123082655412</c:v>
                </c:pt>
                <c:pt idx="39">
                  <c:v>0.29860635049233447</c:v>
                </c:pt>
                <c:pt idx="40">
                  <c:v>0.29511580360208511</c:v>
                </c:pt>
                <c:pt idx="41">
                  <c:v>0.30549784526254559</c:v>
                </c:pt>
                <c:pt idx="42">
                  <c:v>0.31458527284627669</c:v>
                </c:pt>
                <c:pt idx="43">
                  <c:v>0.2988513235635436</c:v>
                </c:pt>
                <c:pt idx="44">
                  <c:v>0.30175711943354511</c:v>
                </c:pt>
                <c:pt idx="45">
                  <c:v>0.29258356995353635</c:v>
                </c:pt>
                <c:pt idx="46">
                  <c:v>0.30361169270413924</c:v>
                </c:pt>
                <c:pt idx="47">
                  <c:v>0.29718350812763639</c:v>
                </c:pt>
                <c:pt idx="48">
                  <c:v>0.29647089454499548</c:v>
                </c:pt>
                <c:pt idx="49">
                  <c:v>0.29407771067079513</c:v>
                </c:pt>
                <c:pt idx="50">
                  <c:v>0.29596067008799926</c:v>
                </c:pt>
                <c:pt idx="51">
                  <c:v>0.29322620329078886</c:v>
                </c:pt>
                <c:pt idx="52">
                  <c:v>0.29384618318427108</c:v>
                </c:pt>
                <c:pt idx="53">
                  <c:v>0.29033345964380441</c:v>
                </c:pt>
                <c:pt idx="54">
                  <c:v>0.28840552226352123</c:v>
                </c:pt>
                <c:pt idx="55">
                  <c:v>0.28662321832226989</c:v>
                </c:pt>
                <c:pt idx="56">
                  <c:v>0.2868176673836953</c:v>
                </c:pt>
                <c:pt idx="57">
                  <c:v>0.27035600191152076</c:v>
                </c:pt>
                <c:pt idx="58">
                  <c:v>0.28008234186874037</c:v>
                </c:pt>
                <c:pt idx="59">
                  <c:v>0.28227845285844555</c:v>
                </c:pt>
                <c:pt idx="60">
                  <c:v>0.2732118479833654</c:v>
                </c:pt>
                <c:pt idx="61">
                  <c:v>0.28124021411966682</c:v>
                </c:pt>
                <c:pt idx="62">
                  <c:v>0.27544386557846434</c:v>
                </c:pt>
                <c:pt idx="63">
                  <c:v>0.281090515921193</c:v>
                </c:pt>
                <c:pt idx="64">
                  <c:v>0.28651560164731765</c:v>
                </c:pt>
                <c:pt idx="65">
                  <c:v>0.29712941108011687</c:v>
                </c:pt>
                <c:pt idx="66">
                  <c:v>0.30478731426355365</c:v>
                </c:pt>
                <c:pt idx="67">
                  <c:v>0.30488621271081157</c:v>
                </c:pt>
                <c:pt idx="68">
                  <c:v>0.30516413585420243</c:v>
                </c:pt>
                <c:pt idx="69">
                  <c:v>0.30514186900056467</c:v>
                </c:pt>
                <c:pt idx="70">
                  <c:v>0.30814172503278736</c:v>
                </c:pt>
                <c:pt idx="71">
                  <c:v>0.29686469636112955</c:v>
                </c:pt>
                <c:pt idx="72">
                  <c:v>0.29664855231352677</c:v>
                </c:pt>
                <c:pt idx="73">
                  <c:v>0.29738355096472419</c:v>
                </c:pt>
                <c:pt idx="74">
                  <c:v>0.29641128726912253</c:v>
                </c:pt>
                <c:pt idx="75">
                  <c:v>0.29505429373983161</c:v>
                </c:pt>
                <c:pt idx="76">
                  <c:v>0.31464960892581156</c:v>
                </c:pt>
                <c:pt idx="77">
                  <c:v>0.30069976497457207</c:v>
                </c:pt>
                <c:pt idx="78">
                  <c:v>0.29767891425800314</c:v>
                </c:pt>
                <c:pt idx="79">
                  <c:v>0.29006077822554011</c:v>
                </c:pt>
                <c:pt idx="80">
                  <c:v>0.29909942245570537</c:v>
                </c:pt>
                <c:pt idx="81">
                  <c:v>0.2915660784136534</c:v>
                </c:pt>
                <c:pt idx="82">
                  <c:v>0.30746775935455184</c:v>
                </c:pt>
                <c:pt idx="83">
                  <c:v>0.31477984171278423</c:v>
                </c:pt>
                <c:pt idx="84">
                  <c:v>0.31441353713284825</c:v>
                </c:pt>
                <c:pt idx="85">
                  <c:v>0.31703207204508427</c:v>
                </c:pt>
                <c:pt idx="86">
                  <c:v>0.29571019767641205</c:v>
                </c:pt>
                <c:pt idx="87">
                  <c:v>0.29913698134213618</c:v>
                </c:pt>
                <c:pt idx="88">
                  <c:v>0.29415736172422741</c:v>
                </c:pt>
                <c:pt idx="89">
                  <c:v>0.34248104608156255</c:v>
                </c:pt>
                <c:pt idx="90">
                  <c:v>0.35450086257949903</c:v>
                </c:pt>
                <c:pt idx="91">
                  <c:v>0.33944945392913939</c:v>
                </c:pt>
                <c:pt idx="92">
                  <c:v>0.31406492160680827</c:v>
                </c:pt>
                <c:pt idx="93">
                  <c:v>0.29132934306038161</c:v>
                </c:pt>
                <c:pt idx="94">
                  <c:v>0.29298515135396946</c:v>
                </c:pt>
                <c:pt idx="95">
                  <c:v>0.28358303799150214</c:v>
                </c:pt>
                <c:pt idx="96">
                  <c:v>0.29768724136254565</c:v>
                </c:pt>
                <c:pt idx="97">
                  <c:v>0.30327910195983931</c:v>
                </c:pt>
                <c:pt idx="98">
                  <c:v>0.30234214536540133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5-1651-46FF-8407-7543BCDE918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24547352"/>
        <c:axId val="824549976"/>
      </c:lineChart>
      <c:valAx>
        <c:axId val="824550304"/>
        <c:scaling>
          <c:orientation val="minMax"/>
          <c:max val="0.54"/>
          <c:min val="0.48000000000000004"/>
        </c:scaling>
        <c:delete val="0"/>
        <c:axPos val="l"/>
        <c:numFmt formatCode="0.0%" sourceLinked="0"/>
        <c:majorTickMark val="none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fr-FR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824543416"/>
        <c:crosses val="autoZero"/>
        <c:crossBetween val="between"/>
      </c:valAx>
      <c:catAx>
        <c:axId val="8245434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8" cap="flat">
            <a:solidFill>
              <a:srgbClr val="D9D9D9"/>
            </a:solidFill>
            <a:prstDash val="solid"/>
            <a:round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fr-FR" sz="14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824550304"/>
        <c:crosses val="autoZero"/>
        <c:auto val="1"/>
        <c:lblAlgn val="ctr"/>
        <c:lblOffset val="100"/>
        <c:noMultiLvlLbl val="0"/>
      </c:catAx>
      <c:valAx>
        <c:axId val="824549976"/>
        <c:scaling>
          <c:orientation val="minMax"/>
          <c:min val="0.27"/>
        </c:scaling>
        <c:delete val="0"/>
        <c:axPos val="r"/>
        <c:numFmt formatCode="0%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 lIns="0" tIns="0" rIns="0" bIns="0"/>
          <a:lstStyle/>
          <a:p>
            <a:pPr marL="0" marR="0" indent="0" defTabSz="91440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tabLst/>
              <a:defRPr lang="fr-FR" sz="1600" b="0" i="0" u="none" strike="noStrike" kern="1200" baseline="0">
                <a:solidFill>
                  <a:srgbClr val="595959"/>
                </a:solidFill>
                <a:latin typeface="Calibri"/>
              </a:defRPr>
            </a:pPr>
            <a:endParaRPr lang="fr-FR"/>
          </a:p>
        </c:txPr>
        <c:crossAx val="824547352"/>
        <c:crosses val="max"/>
        <c:crossBetween val="between"/>
      </c:valAx>
      <c:catAx>
        <c:axId val="824547352"/>
        <c:scaling>
          <c:orientation val="minMax"/>
        </c:scaling>
        <c:delete val="1"/>
        <c:axPos val="b"/>
        <c:numFmt formatCode="General" sourceLinked="1"/>
        <c:majorTickMark val="out"/>
        <c:minorTickMark val="none"/>
        <c:tickLblPos val="nextTo"/>
        <c:crossAx val="824549976"/>
        <c:crosses val="autoZero"/>
        <c:auto val="1"/>
        <c:lblAlgn val="ctr"/>
        <c:lblOffset val="100"/>
        <c:noMultiLvlLbl val="0"/>
      </c:cat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4033958967746857"/>
          <c:y val="0.8803027278819755"/>
          <c:w val="0.72619691951546428"/>
          <c:h val="0.10081147780431741"/>
        </c:manualLayout>
      </c:layout>
      <c:overlay val="0"/>
      <c:spPr>
        <a:noFill/>
        <a:ln>
          <a:noFill/>
        </a:ln>
      </c:spPr>
      <c:txPr>
        <a:bodyPr lIns="0" tIns="0" rIns="0" bIns="0"/>
        <a:lstStyle/>
        <a:p>
          <a:pPr marL="0" marR="0" indent="0" defTabSz="91440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tabLst/>
            <a:defRPr lang="fr-FR" sz="1800" b="0" i="0" u="none" strike="noStrike" kern="1200" baseline="0">
              <a:solidFill>
                <a:srgbClr val="595959"/>
              </a:solidFill>
              <a:latin typeface="Calibri"/>
            </a:defRPr>
          </a:pPr>
          <a:endParaRPr lang="fr-FR"/>
        </a:p>
      </c:txPr>
    </c:legend>
    <c:plotVisOnly val="1"/>
    <c:dispBlanksAs val="gap"/>
    <c:showDLblsOverMax val="0"/>
  </c:chart>
  <c:spPr>
    <a:solidFill>
      <a:srgbClr val="FFFFFF"/>
    </a:solidFill>
    <a:ln w="9528" cap="flat">
      <a:solidFill>
        <a:srgbClr val="D9D9D9"/>
      </a:solidFill>
      <a:prstDash val="solid"/>
      <a:round/>
    </a:ln>
  </c:spPr>
  <c:txPr>
    <a:bodyPr lIns="0" tIns="0" rIns="0" bIns="0"/>
    <a:lstStyle/>
    <a:p>
      <a:pPr marL="0" marR="0" indent="0" defTabSz="914400" fontAlgn="auto" hangingPunct="1">
        <a:lnSpc>
          <a:spcPct val="100000"/>
        </a:lnSpc>
        <a:spcBef>
          <a:spcPts val="0"/>
        </a:spcBef>
        <a:spcAft>
          <a:spcPts val="0"/>
        </a:spcAft>
        <a:tabLst/>
        <a:defRPr lang="fr-FR" sz="1000" b="0" i="0" u="none" strike="noStrike" kern="1200" baseline="0">
          <a:solidFill>
            <a:srgbClr val="000000"/>
          </a:solidFill>
          <a:latin typeface="Calibri"/>
        </a:defRPr>
      </a:pPr>
      <a:endParaRPr lang="fr-FR"/>
    </a:p>
  </c:txPr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0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chartsheets/sheet8.xml><?xml version="1.0" encoding="utf-8"?>
<chartsheet xmlns="http://schemas.openxmlformats.org/spreadsheetml/2006/main" xmlns:r="http://schemas.openxmlformats.org/officeDocument/2006/relationships">
  <sheetPr/>
  <sheetViews>
    <sheetView zoomScale="111" workbookViewId="0" zoomToFit="1"/>
  </sheetViews>
  <pageMargins left="0.7" right="0.7" top="0.75" bottom="0.75" header="0.3" footer="0.3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chart" Target="../charts/chart9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8.xm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6682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28415D4C-DE9E-4D7E-81F5-6E0E1EE0172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0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6682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98258940-2316-4888-980F-36F589A9ED01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</cdr:x>
      <cdr:y>0.07661</cdr:y>
    </cdr:from>
    <cdr:to>
      <cdr:x>0.84412</cdr:x>
      <cdr:y>0.75799</cdr:y>
    </cdr:to>
    <cdr:grpSp>
      <cdr:nvGrpSpPr>
        <cdr:cNvPr id="2" name="Graphique 1">
          <a:extLst xmlns:a="http://schemas.openxmlformats.org/drawingml/2006/main">
            <a:ext uri="{FF2B5EF4-FFF2-40B4-BE49-F238E27FC236}">
              <a16:creationId xmlns:a16="http://schemas.microsoft.com/office/drawing/2014/main" id="{15A8ACF0-E7C9-46AC-BC21-47ACF58AA811}"/>
            </a:ext>
          </a:extLst>
        </cdr:cNvPr>
        <cdr:cNvGrpSpPr/>
      </cdr:nvGrpSpPr>
      <cdr:grpSpPr>
        <a:xfrm xmlns:a="http://schemas.openxmlformats.org/drawingml/2006/main">
          <a:off x="0" y="464779"/>
          <a:ext cx="7844670" cy="4133813"/>
          <a:chOff x="0" y="404375"/>
          <a:chExt cx="7833831" cy="4123817"/>
        </a:xfrm>
      </cdr:grpSpPr>
      <cdr:sp macro="" textlink="">
        <cdr:nvSpPr>
          <cdr:cNvPr id="3" name="ZoneTexte 17"/>
          <cdr:cNvSpPr txBox="1"/>
        </cdr:nvSpPr>
        <cdr:spPr>
          <a:xfrm xmlns:a="http://schemas.openxmlformats.org/drawingml/2006/main">
            <a:off x="0" y="468859"/>
            <a:ext cx="1332591" cy="68589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cap="flat">
            <a:noFill/>
          </a:ln>
        </cdr:spPr>
        <cdr:txBody>
          <a:bodyPr xmlns:a="http://schemas.openxmlformats.org/drawingml/2006/main" vert="horz" wrap="square" lIns="91440" tIns="45720" rIns="91440" bIns="45720" anchor="t" anchorCtr="0" compatLnSpc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fr-FR" sz="1100" b="0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</cdr:txBody>
      </cdr:sp>
      <cdr:sp macro="" textlink="">
        <cdr:nvSpPr>
          <cdr:cNvPr id="4" name="ZoneTexte 18"/>
          <cdr:cNvSpPr txBox="1"/>
        </cdr:nvSpPr>
        <cdr:spPr>
          <a:xfrm xmlns:a="http://schemas.openxmlformats.org/drawingml/2006/main">
            <a:off x="1132046" y="404375"/>
            <a:ext cx="1272808" cy="65748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cap="flat">
            <a:noFill/>
          </a:ln>
        </cdr:spPr>
        <cdr:txBody>
          <a:bodyPr xmlns:a="http://schemas.openxmlformats.org/drawingml/2006/main" vert="horz" wrap="square" lIns="91440" tIns="45720" rIns="91440" bIns="45720" anchor="t" anchorCtr="0" compatLnSpc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fr-FR" sz="1100" b="0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</cdr:txBody>
      </cdr:sp>
      <cdr:sp macro="" textlink="">
        <cdr:nvSpPr>
          <cdr:cNvPr id="7" name="ZoneTexte 1"/>
          <cdr:cNvSpPr txBox="1"/>
        </cdr:nvSpPr>
        <cdr:spPr>
          <a:xfrm xmlns:a="http://schemas.openxmlformats.org/drawingml/2006/main">
            <a:off x="6485687" y="660076"/>
            <a:ext cx="885066" cy="65748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cap="flat">
            <a:noFill/>
          </a:ln>
        </cdr:spPr>
        <cdr:txBody>
          <a:bodyPr xmlns:a="http://schemas.openxmlformats.org/drawingml/2006/main" vert="horz" wrap="square" lIns="91440" tIns="45720" rIns="91440" bIns="45720" anchor="t" anchorCtr="0" compatLnSpc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fr-FR" sz="16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Aides Covid</a:t>
            </a:r>
          </a:p>
          <a:p xmlns:a="http://schemas.openxmlformats.org/drawingml/2006/main"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fr-FR" sz="1100" b="0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</cdr:txBody>
      </cdr:sp>
      <cdr:sp macro="" textlink="">
        <cdr:nvSpPr>
          <cdr:cNvPr id="8" name="ZoneTexte 1"/>
          <cdr:cNvSpPr txBox="1"/>
        </cdr:nvSpPr>
        <cdr:spPr>
          <a:xfrm xmlns:a="http://schemas.openxmlformats.org/drawingml/2006/main">
            <a:off x="0" y="468859"/>
            <a:ext cx="1332591" cy="68589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cap="flat">
            <a:noFill/>
          </a:ln>
        </cdr:spPr>
        <cdr:txBody>
          <a:bodyPr xmlns:a="http://schemas.openxmlformats.org/drawingml/2006/main" vert="horz" wrap="square" lIns="91440" tIns="45720" rIns="91440" bIns="45720" anchor="t" anchorCtr="0" compatLnSpc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fr-FR" sz="1100" b="0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</cdr:txBody>
      </cdr:sp>
      <cdr:sp macro="" textlink="">
        <cdr:nvSpPr>
          <cdr:cNvPr id="9" name="ZoneTexte 2"/>
          <cdr:cNvSpPr txBox="1"/>
        </cdr:nvSpPr>
        <cdr:spPr>
          <a:xfrm xmlns:a="http://schemas.openxmlformats.org/drawingml/2006/main">
            <a:off x="1132037" y="404403"/>
            <a:ext cx="1272826" cy="65744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cap="flat">
            <a:noFill/>
          </a:ln>
        </cdr:spPr>
        <cdr:txBody>
          <a:bodyPr xmlns:a="http://schemas.openxmlformats.org/drawingml/2006/main" vert="horz" wrap="square" lIns="91440" tIns="45720" rIns="91440" bIns="45720" anchor="t" anchorCtr="0" compatLnSpc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fr-FR" sz="1100" b="0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</cdr:txBody>
      </cdr:sp>
      <cdr:sp macro="" textlink="">
        <cdr:nvSpPr>
          <cdr:cNvPr id="10" name="ZoneTexte 3"/>
          <cdr:cNvSpPr txBox="1"/>
        </cdr:nvSpPr>
        <cdr:spPr>
          <a:xfrm xmlns:a="http://schemas.openxmlformats.org/drawingml/2006/main">
            <a:off x="6060085" y="3870748"/>
            <a:ext cx="885084" cy="65744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cap="flat">
            <a:noFill/>
          </a:ln>
        </cdr:spPr>
        <cdr:txBody>
          <a:bodyPr xmlns:a="http://schemas.openxmlformats.org/drawingml/2006/main" vert="horz" wrap="square" lIns="91440" tIns="45720" rIns="91440" bIns="45720" anchor="t" anchorCtr="0" compatLnSpc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fr-FR" sz="1600" b="1" i="1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Impact</a:t>
            </a:r>
            <a:r>
              <a:rPr lang="fr-FR" sz="16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 du CICE</a:t>
            </a:r>
          </a:p>
          <a:p xmlns:a="http://schemas.openxmlformats.org/drawingml/2006/main"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fr-FR" sz="1100" b="0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</cdr:txBody>
      </cdr:sp>
      <cdr:cxnSp macro="">
        <cdr:nvCxnSpPr>
          <cdr:cNvPr id="11" name="Connecteur droit avec flèche 10">
            <a:extLst xmlns:a="http://schemas.openxmlformats.org/drawingml/2006/main">
              <a:ext uri="{FF2B5EF4-FFF2-40B4-BE49-F238E27FC236}">
                <a16:creationId xmlns:a16="http://schemas.microsoft.com/office/drawing/2014/main" id="{E0F34F10-3070-4BC6-8AFD-590A2CF11427}"/>
              </a:ext>
            </a:extLst>
          </cdr:cNvPr>
          <cdr:cNvCxnSpPr/>
        </cdr:nvCxnSpPr>
        <cdr:spPr>
          <a:xfrm xmlns:a="http://schemas.openxmlformats.org/drawingml/2006/main" flipH="1" flipV="1">
            <a:off x="5988165" y="3540169"/>
            <a:ext cx="311929" cy="370890"/>
          </a:xfrm>
          <a:prstGeom xmlns:a="http://schemas.openxmlformats.org/drawingml/2006/main" prst="straightConnector1">
            <a:avLst/>
          </a:prstGeom>
          <a:noFill xmlns:a="http://schemas.openxmlformats.org/drawingml/2006/main"/>
          <a:ln xmlns:a="http://schemas.openxmlformats.org/drawingml/2006/main" w="6345" cap="flat">
            <a:solidFill>
              <a:srgbClr val="000000"/>
            </a:solidFill>
            <a:prstDash val="solid"/>
            <a:miter/>
            <a:tailEnd type="arrow"/>
          </a:ln>
        </cdr:spPr>
      </cdr:cxnSp>
      <cdr:sp macro="" textlink="">
        <cdr:nvSpPr>
          <cdr:cNvPr id="12" name="ZoneTexte 1"/>
          <cdr:cNvSpPr txBox="1"/>
        </cdr:nvSpPr>
        <cdr:spPr>
          <a:xfrm xmlns:a="http://schemas.openxmlformats.org/drawingml/2006/main">
            <a:off x="4980127" y="867847"/>
            <a:ext cx="1163043" cy="65750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cap="flat">
            <a:noFill/>
          </a:ln>
        </cdr:spPr>
        <cdr:txBody>
          <a:bodyPr xmlns:a="http://schemas.openxmlformats.org/drawingml/2006/main" vert="horz" wrap="square" lIns="91440" tIns="45720" rIns="91440" bIns="45720" anchor="t" anchorCtr="0" compatLnSpc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fr-FR" sz="16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Baisse cotisations patronales</a:t>
            </a:r>
          </a:p>
          <a:p xmlns:a="http://schemas.openxmlformats.org/drawingml/2006/main"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fr-FR" sz="1100" b="0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</cdr:txBody>
      </cdr:sp>
      <cdr:cxnSp macro="">
        <cdr:nvCxnSpPr>
          <cdr:cNvPr id="13" name="Connecteur droit avec flèche 12">
            <a:extLst xmlns:a="http://schemas.openxmlformats.org/drawingml/2006/main">
              <a:ext uri="{FF2B5EF4-FFF2-40B4-BE49-F238E27FC236}">
                <a16:creationId xmlns:a16="http://schemas.microsoft.com/office/drawing/2014/main" id="{64DA8922-46BF-463A-884D-52BD1F0579F7}"/>
              </a:ext>
            </a:extLst>
          </cdr:cNvPr>
          <cdr:cNvCxnSpPr/>
        </cdr:nvCxnSpPr>
        <cdr:spPr>
          <a:xfrm xmlns:a="http://schemas.openxmlformats.org/drawingml/2006/main">
            <a:off x="6058453" y="1687034"/>
            <a:ext cx="1285386" cy="1035805"/>
          </a:xfrm>
          <a:prstGeom xmlns:a="http://schemas.openxmlformats.org/drawingml/2006/main" prst="straightConnector1">
            <a:avLst/>
          </a:prstGeom>
          <a:noFill xmlns:a="http://schemas.openxmlformats.org/drawingml/2006/main"/>
          <a:ln xmlns:a="http://schemas.openxmlformats.org/drawingml/2006/main" w="6345" cap="flat">
            <a:solidFill>
              <a:srgbClr val="000000"/>
            </a:solidFill>
            <a:prstDash val="solid"/>
            <a:miter/>
            <a:tailEnd type="arrow"/>
          </a:ln>
        </cdr:spPr>
      </cdr:cxnSp>
      <cdr:cxnSp macro="">
        <cdr:nvCxnSpPr>
          <cdr:cNvPr id="14" name="Connecteur droit avec flèche 13">
            <a:extLst xmlns:a="http://schemas.openxmlformats.org/drawingml/2006/main">
              <a:ext uri="{FF2B5EF4-FFF2-40B4-BE49-F238E27FC236}">
                <a16:creationId xmlns:a16="http://schemas.microsoft.com/office/drawing/2014/main" id="{8EB9E228-572D-41A3-9129-4BAAA98707A7}"/>
              </a:ext>
            </a:extLst>
          </cdr:cNvPr>
          <cdr:cNvCxnSpPr/>
        </cdr:nvCxnSpPr>
        <cdr:spPr>
          <a:xfrm xmlns:a="http://schemas.openxmlformats.org/drawingml/2006/main">
            <a:off x="7294658" y="1250968"/>
            <a:ext cx="539173" cy="666605"/>
          </a:xfrm>
          <a:prstGeom xmlns:a="http://schemas.openxmlformats.org/drawingml/2006/main" prst="straightConnector1">
            <a:avLst/>
          </a:prstGeom>
          <a:noFill xmlns:a="http://schemas.openxmlformats.org/drawingml/2006/main"/>
          <a:ln xmlns:a="http://schemas.openxmlformats.org/drawingml/2006/main" w="6345" cap="flat">
            <a:solidFill>
              <a:srgbClr val="000000"/>
            </a:solidFill>
            <a:prstDash val="solid"/>
            <a:miter/>
            <a:tailEnd type="arrow"/>
          </a:ln>
        </cdr:spPr>
      </cdr:cxnSp>
    </cdr:grpSp>
  </cdr:relSizeAnchor>
  <cdr:relSizeAnchor xmlns:cdr="http://schemas.openxmlformats.org/drawingml/2006/chartDrawing">
    <cdr:from>
      <cdr:x>0.40528</cdr:x>
      <cdr:y>0.18518</cdr:y>
    </cdr:from>
    <cdr:to>
      <cdr:x>0.51708</cdr:x>
      <cdr:y>0.28571</cdr:y>
    </cdr:to>
    <cdr:sp macro="" textlink="">
      <cdr:nvSpPr>
        <cdr:cNvPr id="15" name="ZoneTexte 3">
          <a:extLst xmlns:a="http://schemas.openxmlformats.org/drawingml/2006/main">
            <a:ext uri="{FF2B5EF4-FFF2-40B4-BE49-F238E27FC236}">
              <a16:creationId xmlns:a16="http://schemas.microsoft.com/office/drawing/2014/main" id="{C75F7A02-CBF2-4AD2-9535-2E2C654A62FE}"/>
            </a:ext>
          </a:extLst>
        </cdr:cNvPr>
        <cdr:cNvSpPr txBox="1"/>
      </cdr:nvSpPr>
      <cdr:spPr>
        <a:xfrm xmlns:a="http://schemas.openxmlformats.org/drawingml/2006/main">
          <a:off x="3766408" y="1123435"/>
          <a:ext cx="1038997" cy="60994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cap="flat">
          <a:noFill/>
        </a:ln>
      </cdr:spPr>
      <cdr:txBody>
        <a:bodyPr xmlns:a="http://schemas.openxmlformats.org/drawingml/2006/main" vert="horz" wrap="square" lIns="91440" tIns="45720" rIns="91440" bIns="45720" anchor="t" anchorCtr="0" compatLnSpc="0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marL="0" marR="0" lvl="0" indent="0" algn="ctr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r>
            <a:rPr lang="fr-FR" sz="1600" b="1" i="1" u="none" strike="noStrike" kern="0" cap="none" spc="0" baseline="0">
              <a:solidFill>
                <a:srgbClr val="000000"/>
              </a:solidFill>
              <a:uFillTx/>
              <a:latin typeface="Calibri"/>
            </a:rPr>
            <a:t>Impact</a:t>
          </a:r>
          <a:r>
            <a:rPr lang="fr-FR" sz="1600" b="1" i="0" u="none" strike="noStrike" kern="0" cap="none" spc="0" baseline="0">
              <a:solidFill>
                <a:srgbClr val="000000"/>
              </a:solidFill>
              <a:uFillTx/>
              <a:latin typeface="Calibri"/>
            </a:rPr>
            <a:t> de la crise</a:t>
          </a:r>
        </a:p>
        <a:p xmlns:a="http://schemas.openxmlformats.org/drawingml/2006/main">
          <a:pPr marL="0" marR="0" lvl="0" indent="0" defTabSz="914400" rtl="0" fontAlgn="auto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None/>
            <a:tabLst/>
            <a:defRPr sz="1800" b="0" i="0" u="none" strike="noStrike" kern="0" cap="none" spc="0" baseline="0">
              <a:solidFill>
                <a:srgbClr val="000000"/>
              </a:solidFill>
              <a:uFillTx/>
            </a:defRPr>
          </a:pPr>
          <a:endParaRPr lang="fr-FR" sz="1100" b="0" i="0" u="none" strike="noStrike" kern="0" cap="none" spc="0" baseline="0">
            <a:solidFill>
              <a:srgbClr val="000000"/>
            </a:solidFill>
            <a:uFillTx/>
            <a:latin typeface="Calibri"/>
          </a:endParaRPr>
        </a:p>
      </cdr:txBody>
    </cdr:sp>
  </cdr:relSizeAnchor>
  <cdr:relSizeAnchor xmlns:cdr="http://schemas.openxmlformats.org/drawingml/2006/chartDrawing">
    <cdr:from>
      <cdr:x>0.4349</cdr:x>
      <cdr:y>0.28889</cdr:y>
    </cdr:from>
    <cdr:to>
      <cdr:x>0.46198</cdr:x>
      <cdr:y>0.35502</cdr:y>
    </cdr:to>
    <cdr:cxnSp macro="">
      <cdr:nvCxnSpPr>
        <cdr:cNvPr id="16" name="Connecteur droit avec flèche 15">
          <a:extLst xmlns:a="http://schemas.openxmlformats.org/drawingml/2006/main">
            <a:ext uri="{FF2B5EF4-FFF2-40B4-BE49-F238E27FC236}">
              <a16:creationId xmlns:a16="http://schemas.microsoft.com/office/drawing/2014/main" id="{2870D499-810C-4EF1-AAF0-DD5FE4C81721}"/>
            </a:ext>
          </a:extLst>
        </cdr:cNvPr>
        <cdr:cNvCxnSpPr/>
      </cdr:nvCxnSpPr>
      <cdr:spPr>
        <a:xfrm xmlns:a="http://schemas.openxmlformats.org/drawingml/2006/main" flipH="1">
          <a:off x="4041689" y="1752655"/>
          <a:ext cx="251606" cy="401196"/>
        </a:xfrm>
        <a:prstGeom xmlns:a="http://schemas.openxmlformats.org/drawingml/2006/main" prst="straightConnector1">
          <a:avLst/>
        </a:prstGeom>
        <a:noFill xmlns:a="http://schemas.openxmlformats.org/drawingml/2006/main"/>
        <a:ln xmlns:a="http://schemas.openxmlformats.org/drawingml/2006/main" w="6345" cap="flat">
          <a:solidFill>
            <a:srgbClr val="000000"/>
          </a:solidFill>
          <a:prstDash val="solid"/>
          <a:miter/>
          <a:tailEnd type="arrow"/>
        </a:ln>
      </cdr:spPr>
    </cdr:cxn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6682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87CFD5C0-4440-4060-A08F-9464D3CA37A6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297408" cy="6077459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E42E8FD4-0EF8-4AFF-ADFF-6E34A738FAA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6682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E98B261-37A9-4D88-B302-B05D09DA5C37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6682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57D19F30-3B7E-49BE-8585-E6E8375C296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6682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6F6414F7-52CB-4868-B892-7F037CE0A1BC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6682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6E80D81-9A01-4D7B-A776-64CCECDB743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293311" cy="6066824"/>
    <xdr:graphicFrame macro="">
      <xdr:nvGraphicFramePr>
        <xdr:cNvPr id="2" name="Graphique 1">
          <a:extLst>
            <a:ext uri="{FF2B5EF4-FFF2-40B4-BE49-F238E27FC236}">
              <a16:creationId xmlns:a16="http://schemas.microsoft.com/office/drawing/2014/main" id="{F5E13FC7-91A2-42CA-A20F-87727854874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</cdr:x>
      <cdr:y>0.07661</cdr:y>
    </cdr:from>
    <cdr:to>
      <cdr:x>0.7841</cdr:x>
      <cdr:y>0.73677</cdr:y>
    </cdr:to>
    <cdr:grpSp>
      <cdr:nvGrpSpPr>
        <cdr:cNvPr id="2" name="Graphique 1">
          <a:extLst xmlns:a="http://schemas.openxmlformats.org/drawingml/2006/main">
            <a:ext uri="{FF2B5EF4-FFF2-40B4-BE49-F238E27FC236}">
              <a16:creationId xmlns:a16="http://schemas.microsoft.com/office/drawing/2014/main" id="{15A8ACF0-E7C9-46AC-BC21-47ACF58AA811}"/>
            </a:ext>
          </a:extLst>
        </cdr:cNvPr>
        <cdr:cNvGrpSpPr/>
      </cdr:nvGrpSpPr>
      <cdr:grpSpPr>
        <a:xfrm xmlns:a="http://schemas.openxmlformats.org/drawingml/2006/main">
          <a:off x="0" y="464779"/>
          <a:ext cx="7286885" cy="4005075"/>
          <a:chOff x="0" y="404375"/>
          <a:chExt cx="7276831" cy="3995411"/>
        </a:xfrm>
      </cdr:grpSpPr>
      <cdr:sp macro="" textlink="">
        <cdr:nvSpPr>
          <cdr:cNvPr id="3" name="ZoneTexte 17"/>
          <cdr:cNvSpPr txBox="1"/>
        </cdr:nvSpPr>
        <cdr:spPr>
          <a:xfrm xmlns:a="http://schemas.openxmlformats.org/drawingml/2006/main">
            <a:off x="0" y="468859"/>
            <a:ext cx="1332591" cy="68589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cap="flat">
            <a:noFill/>
          </a:ln>
        </cdr:spPr>
        <cdr:txBody>
          <a:bodyPr xmlns:a="http://schemas.openxmlformats.org/drawingml/2006/main" vert="horz" wrap="square" lIns="91440" tIns="45720" rIns="91440" bIns="45720" anchor="t" anchorCtr="0" compatLnSpc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fr-FR" sz="1100" b="0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</cdr:txBody>
      </cdr:sp>
      <cdr:sp macro="" textlink="">
        <cdr:nvSpPr>
          <cdr:cNvPr id="4" name="ZoneTexte 18"/>
          <cdr:cNvSpPr txBox="1"/>
        </cdr:nvSpPr>
        <cdr:spPr>
          <a:xfrm xmlns:a="http://schemas.openxmlformats.org/drawingml/2006/main">
            <a:off x="1132046" y="404375"/>
            <a:ext cx="1272808" cy="65748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cap="flat">
            <a:noFill/>
          </a:ln>
        </cdr:spPr>
        <cdr:txBody>
          <a:bodyPr xmlns:a="http://schemas.openxmlformats.org/drawingml/2006/main" vert="horz" wrap="square" lIns="91440" tIns="45720" rIns="91440" bIns="45720" anchor="t" anchorCtr="0" compatLnSpc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fr-FR" sz="1100" b="0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</cdr:txBody>
      </cdr:sp>
      <cdr:sp macro="" textlink="">
        <cdr:nvSpPr>
          <cdr:cNvPr id="7" name="ZoneTexte 1"/>
          <cdr:cNvSpPr txBox="1"/>
        </cdr:nvSpPr>
        <cdr:spPr>
          <a:xfrm xmlns:a="http://schemas.openxmlformats.org/drawingml/2006/main">
            <a:off x="6168625" y="505989"/>
            <a:ext cx="885066" cy="65748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cap="flat">
            <a:noFill/>
          </a:ln>
        </cdr:spPr>
        <cdr:txBody>
          <a:bodyPr xmlns:a="http://schemas.openxmlformats.org/drawingml/2006/main" vert="horz" wrap="square" lIns="91440" tIns="45720" rIns="91440" bIns="45720" anchor="t" anchorCtr="0" compatLnSpc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fr-FR" sz="16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Aides Covid</a:t>
            </a:r>
          </a:p>
          <a:p xmlns:a="http://schemas.openxmlformats.org/drawingml/2006/main"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fr-FR" sz="1100" b="0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</cdr:txBody>
      </cdr:sp>
      <cdr:sp macro="" textlink="">
        <cdr:nvSpPr>
          <cdr:cNvPr id="8" name="ZoneTexte 1"/>
          <cdr:cNvSpPr txBox="1"/>
        </cdr:nvSpPr>
        <cdr:spPr>
          <a:xfrm xmlns:a="http://schemas.openxmlformats.org/drawingml/2006/main">
            <a:off x="0" y="468859"/>
            <a:ext cx="1332591" cy="68589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cap="flat">
            <a:noFill/>
          </a:ln>
        </cdr:spPr>
        <cdr:txBody>
          <a:bodyPr xmlns:a="http://schemas.openxmlformats.org/drawingml/2006/main" vert="horz" wrap="square" lIns="91440" tIns="45720" rIns="91440" bIns="45720" anchor="t" anchorCtr="0" compatLnSpc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fr-FR" sz="1100" b="0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</cdr:txBody>
      </cdr:sp>
      <cdr:sp macro="" textlink="">
        <cdr:nvSpPr>
          <cdr:cNvPr id="9" name="ZoneTexte 2"/>
          <cdr:cNvSpPr txBox="1"/>
        </cdr:nvSpPr>
        <cdr:spPr>
          <a:xfrm xmlns:a="http://schemas.openxmlformats.org/drawingml/2006/main">
            <a:off x="1132037" y="404403"/>
            <a:ext cx="1272826" cy="65744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cap="flat">
            <a:noFill/>
          </a:ln>
        </cdr:spPr>
        <cdr:txBody>
          <a:bodyPr xmlns:a="http://schemas.openxmlformats.org/drawingml/2006/main" vert="horz" wrap="square" lIns="91440" tIns="45720" rIns="91440" bIns="45720" anchor="t" anchorCtr="0" compatLnSpc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fr-FR" sz="1100" b="0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</cdr:txBody>
      </cdr:sp>
      <cdr:sp macro="" textlink="">
        <cdr:nvSpPr>
          <cdr:cNvPr id="10" name="ZoneTexte 3"/>
          <cdr:cNvSpPr txBox="1"/>
        </cdr:nvSpPr>
        <cdr:spPr>
          <a:xfrm xmlns:a="http://schemas.openxmlformats.org/drawingml/2006/main">
            <a:off x="4697576" y="3742342"/>
            <a:ext cx="885084" cy="657444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cap="flat">
            <a:noFill/>
          </a:ln>
        </cdr:spPr>
        <cdr:txBody>
          <a:bodyPr xmlns:a="http://schemas.openxmlformats.org/drawingml/2006/main" vert="horz" wrap="square" lIns="91440" tIns="45720" rIns="91440" bIns="45720" anchor="t" anchorCtr="0" compatLnSpc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fr-FR" sz="1600" b="1" i="1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Impact</a:t>
            </a:r>
            <a:r>
              <a:rPr lang="fr-FR" sz="16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 du CICE</a:t>
            </a:r>
          </a:p>
          <a:p xmlns:a="http://schemas.openxmlformats.org/drawingml/2006/main"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fr-FR" sz="1100" b="0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</cdr:txBody>
      </cdr:sp>
      <cdr:cxnSp macro="">
        <cdr:nvCxnSpPr>
          <cdr:cNvPr id="11" name="Connecteur droit avec flèche 10">
            <a:extLst xmlns:a="http://schemas.openxmlformats.org/drawingml/2006/main">
              <a:ext uri="{FF2B5EF4-FFF2-40B4-BE49-F238E27FC236}">
                <a16:creationId xmlns:a16="http://schemas.microsoft.com/office/drawing/2014/main" id="{E0F34F10-3070-4BC6-8AFD-590A2CF11427}"/>
              </a:ext>
            </a:extLst>
          </cdr:cNvPr>
          <cdr:cNvCxnSpPr/>
        </cdr:nvCxnSpPr>
        <cdr:spPr>
          <a:xfrm xmlns:a="http://schemas.openxmlformats.org/drawingml/2006/main" flipH="1" flipV="1">
            <a:off x="4385717" y="3531608"/>
            <a:ext cx="311929" cy="370890"/>
          </a:xfrm>
          <a:prstGeom xmlns:a="http://schemas.openxmlformats.org/drawingml/2006/main" prst="straightConnector1">
            <a:avLst/>
          </a:prstGeom>
          <a:noFill xmlns:a="http://schemas.openxmlformats.org/drawingml/2006/main"/>
          <a:ln xmlns:a="http://schemas.openxmlformats.org/drawingml/2006/main" w="6345" cap="flat">
            <a:solidFill>
              <a:srgbClr val="000000"/>
            </a:solidFill>
            <a:prstDash val="solid"/>
            <a:miter/>
            <a:tailEnd type="arrow"/>
          </a:ln>
        </cdr:spPr>
      </cdr:cxnSp>
      <cdr:sp macro="" textlink="">
        <cdr:nvSpPr>
          <cdr:cNvPr id="12" name="ZoneTexte 1"/>
          <cdr:cNvSpPr txBox="1"/>
        </cdr:nvSpPr>
        <cdr:spPr>
          <a:xfrm xmlns:a="http://schemas.openxmlformats.org/drawingml/2006/main">
            <a:off x="4980127" y="867847"/>
            <a:ext cx="1163043" cy="657508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cap="flat">
            <a:noFill/>
          </a:ln>
        </cdr:spPr>
        <cdr:txBody>
          <a:bodyPr xmlns:a="http://schemas.openxmlformats.org/drawingml/2006/main" vert="horz" wrap="square" lIns="91440" tIns="45720" rIns="91440" bIns="45720" anchor="t" anchorCtr="0" compatLnSpc="0">
            <a:noAutofit/>
          </a:bodyPr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marL="0" marR="0" lvl="0" indent="0" algn="ctr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r>
              <a:rPr lang="fr-FR" sz="1600" b="1" i="0" u="none" strike="noStrike" kern="0" cap="none" spc="0" baseline="0">
                <a:solidFill>
                  <a:srgbClr val="000000"/>
                </a:solidFill>
                <a:uFillTx/>
                <a:latin typeface="Calibri"/>
              </a:rPr>
              <a:t>Baisse cotisations patronales</a:t>
            </a:r>
          </a:p>
          <a:p xmlns:a="http://schemas.openxmlformats.org/drawingml/2006/main">
            <a:pPr marL="0" marR="0" lvl="0" indent="0" defTabSz="914400" rtl="0" fontAlgn="auto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None/>
              <a:tabLst/>
              <a:defRPr sz="1800" b="0" i="0" u="none" strike="noStrike" kern="0" cap="none" spc="0" baseline="0">
                <a:solidFill>
                  <a:srgbClr val="000000"/>
                </a:solidFill>
                <a:uFillTx/>
              </a:defRPr>
            </a:pPr>
            <a:endParaRPr lang="fr-FR" sz="1100" b="0" i="0" u="none" strike="noStrike" kern="0" cap="none" spc="0" baseline="0">
              <a:solidFill>
                <a:srgbClr val="000000"/>
              </a:solidFill>
              <a:uFillTx/>
              <a:latin typeface="Calibri"/>
            </a:endParaRPr>
          </a:p>
        </cdr:txBody>
      </cdr:sp>
      <cdr:cxnSp macro="">
        <cdr:nvCxnSpPr>
          <cdr:cNvPr id="13" name="Connecteur droit avec flèche 12">
            <a:extLst xmlns:a="http://schemas.openxmlformats.org/drawingml/2006/main">
              <a:ext uri="{FF2B5EF4-FFF2-40B4-BE49-F238E27FC236}">
                <a16:creationId xmlns:a16="http://schemas.microsoft.com/office/drawing/2014/main" id="{64DA8922-46BF-463A-884D-52BD1F0579F7}"/>
              </a:ext>
            </a:extLst>
          </cdr:cNvPr>
          <cdr:cNvCxnSpPr/>
        </cdr:nvCxnSpPr>
        <cdr:spPr>
          <a:xfrm xmlns:a="http://schemas.openxmlformats.org/drawingml/2006/main">
            <a:off x="5967209" y="1667617"/>
            <a:ext cx="460537" cy="1290713"/>
          </a:xfrm>
          <a:prstGeom xmlns:a="http://schemas.openxmlformats.org/drawingml/2006/main" prst="straightConnector1">
            <a:avLst/>
          </a:prstGeom>
          <a:noFill xmlns:a="http://schemas.openxmlformats.org/drawingml/2006/main"/>
          <a:ln xmlns:a="http://schemas.openxmlformats.org/drawingml/2006/main" w="6345" cap="flat">
            <a:solidFill>
              <a:srgbClr val="000000"/>
            </a:solidFill>
            <a:prstDash val="solid"/>
            <a:miter/>
            <a:tailEnd type="arrow"/>
          </a:ln>
        </cdr:spPr>
      </cdr:cxnSp>
      <cdr:cxnSp macro="">
        <cdr:nvCxnSpPr>
          <cdr:cNvPr id="14" name="Connecteur droit avec flèche 13">
            <a:extLst xmlns:a="http://schemas.openxmlformats.org/drawingml/2006/main">
              <a:ext uri="{FF2B5EF4-FFF2-40B4-BE49-F238E27FC236}">
                <a16:creationId xmlns:a16="http://schemas.microsoft.com/office/drawing/2014/main" id="{8EB9E228-572D-41A3-9129-4BAAA98707A7}"/>
              </a:ext>
            </a:extLst>
          </cdr:cNvPr>
          <cdr:cNvCxnSpPr/>
        </cdr:nvCxnSpPr>
        <cdr:spPr>
          <a:xfrm xmlns:a="http://schemas.openxmlformats.org/drawingml/2006/main">
            <a:off x="6737658" y="1062640"/>
            <a:ext cx="539173" cy="666605"/>
          </a:xfrm>
          <a:prstGeom xmlns:a="http://schemas.openxmlformats.org/drawingml/2006/main" prst="straightConnector1">
            <a:avLst/>
          </a:prstGeom>
          <a:noFill xmlns:a="http://schemas.openxmlformats.org/drawingml/2006/main"/>
          <a:ln xmlns:a="http://schemas.openxmlformats.org/drawingml/2006/main" w="6345" cap="flat">
            <a:solidFill>
              <a:srgbClr val="000000"/>
            </a:solidFill>
            <a:prstDash val="solid"/>
            <a:miter/>
            <a:tailEnd type="arrow"/>
          </a:ln>
        </cdr:spPr>
      </cdr:cxnSp>
    </cdr:grp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868G4/Documents/Billot%20Sylvain/Economistes_LFI/SMPT-SMB-2023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868G4/Documents/Billot%20Sylvain/Economistes_LFI/Salaires/Evolution-salaires-graphs.xlsx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868G4/Documents/Billot%20Sylvain/Economistes_LFI/Chomage/Graph-chomage-trimestriel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868G4/Documents/Billot%20Sylvain/Economistes_LFI/PartageVA/Taux-marge-CT-juin2023.xlsx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868G4/Documents/Billot%20Sylvain/Economistes_LFI/Donnees/Comptes-trim-SI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868G4/Documents/Billot%20Sylvain/Economistes_LFI/Productivite/Productivite.xlsx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868G4/Documents/Billot%20Sylvain/Economistes_LFI/PartageVA/Taux_marge_CT_decomposition.xlsx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Z868G4/Documents/Billot%20Sylvain/Economistes_LFI/Donnees/Comptes-trim-branches-va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que1"/>
      <sheetName val="Feuil1"/>
    </sheetNames>
    <sheetDataSet>
      <sheetData sheetId="0" refreshError="1"/>
      <sheetData sheetId="1">
        <row r="1">
          <cell r="B1" t="str">
            <v>T1 2023</v>
          </cell>
          <cell r="C1" t="str">
            <v>T2 2023</v>
          </cell>
          <cell r="D1" t="str">
            <v>T3 2023</v>
          </cell>
          <cell r="E1" t="str">
            <v>T4 2023</v>
          </cell>
        </row>
        <row r="2">
          <cell r="A2" t="str">
            <v>SMPT réel</v>
          </cell>
          <cell r="B2">
            <v>-2.2000000000000002</v>
          </cell>
          <cell r="C2">
            <v>-1.8</v>
          </cell>
          <cell r="D2">
            <v>-1.1000000000000001</v>
          </cell>
          <cell r="E2">
            <v>-0.2</v>
          </cell>
        </row>
        <row r="3">
          <cell r="A3" t="str">
            <v>SMB réel</v>
          </cell>
          <cell r="B3">
            <v>-2.9</v>
          </cell>
          <cell r="C3">
            <v>-2.2000000000000002</v>
          </cell>
          <cell r="D3">
            <v>-1.6</v>
          </cell>
          <cell r="E3">
            <v>-0.5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onnées"/>
      <sheetName val="Graphique1"/>
      <sheetName val="Graphique1 (2)"/>
      <sheetName val="Graphique2"/>
    </sheetNames>
    <sheetDataSet>
      <sheetData sheetId="0">
        <row r="4">
          <cell r="A4" t="str">
            <v>2011 T1</v>
          </cell>
          <cell r="D4">
            <v>-0.18433670751199127</v>
          </cell>
        </row>
        <row r="5">
          <cell r="A5" t="str">
            <v>2011 T2</v>
          </cell>
          <cell r="D5">
            <v>-5.9707192870785519E-2</v>
          </cell>
        </row>
        <row r="6">
          <cell r="A6" t="str">
            <v>2011 T3</v>
          </cell>
          <cell r="D6">
            <v>-0.22166755177908293</v>
          </cell>
        </row>
        <row r="7">
          <cell r="A7" t="str">
            <v>2011 T4</v>
          </cell>
          <cell r="D7">
            <v>-0.36652613827993452</v>
          </cell>
        </row>
        <row r="8">
          <cell r="A8" t="str">
            <v>2012 T1</v>
          </cell>
          <cell r="D8">
            <v>-0.39645464025024513</v>
          </cell>
        </row>
        <row r="9">
          <cell r="A9" t="str">
            <v>2012 T2</v>
          </cell>
          <cell r="D9">
            <v>-0.15127087872185596</v>
          </cell>
        </row>
        <row r="10">
          <cell r="A10" t="str">
            <v>2012 T3</v>
          </cell>
          <cell r="D10">
            <v>4.2994918593806553E-2</v>
          </cell>
        </row>
        <row r="11">
          <cell r="A11" t="str">
            <v>2012 T4</v>
          </cell>
          <cell r="D11">
            <v>0.57038291756491377</v>
          </cell>
        </row>
        <row r="12">
          <cell r="A12" t="str">
            <v>2013 T1</v>
          </cell>
          <cell r="D12">
            <v>0.81249110681981085</v>
          </cell>
        </row>
        <row r="13">
          <cell r="A13" t="str">
            <v>2013 T2</v>
          </cell>
          <cell r="D13">
            <v>0.77524350649351548</v>
          </cell>
        </row>
        <row r="14">
          <cell r="A14" t="str">
            <v>2013 T3</v>
          </cell>
          <cell r="D14">
            <v>0.57472337833723719</v>
          </cell>
        </row>
        <row r="15">
          <cell r="A15" t="str">
            <v>2013 T4</v>
          </cell>
          <cell r="D15">
            <v>0.76076845298280604</v>
          </cell>
        </row>
        <row r="16">
          <cell r="A16" t="str">
            <v>2014 T1</v>
          </cell>
          <cell r="D16">
            <v>0.74592801126079777</v>
          </cell>
        </row>
        <row r="17">
          <cell r="A17" t="str">
            <v>2014 T2</v>
          </cell>
          <cell r="D17">
            <v>0.80745204378829127</v>
          </cell>
        </row>
        <row r="18">
          <cell r="A18" t="str">
            <v>2014 T3</v>
          </cell>
          <cell r="D18">
            <v>1.0282154340836001</v>
          </cell>
        </row>
        <row r="19">
          <cell r="A19" t="str">
            <v>2014 T4</v>
          </cell>
          <cell r="D19">
            <v>1.3097563421237344</v>
          </cell>
        </row>
        <row r="20">
          <cell r="A20" t="str">
            <v>2015 T1</v>
          </cell>
          <cell r="D20">
            <v>1.3399161760303302</v>
          </cell>
        </row>
        <row r="21">
          <cell r="A21" t="str">
            <v>2015 T2</v>
          </cell>
          <cell r="D21">
            <v>0.8705271565495154</v>
          </cell>
        </row>
        <row r="22">
          <cell r="A22" t="str">
            <v>2015 T3</v>
          </cell>
          <cell r="D22">
            <v>1.0998898788667544</v>
          </cell>
        </row>
        <row r="23">
          <cell r="A23" t="str">
            <v>2015 T4</v>
          </cell>
          <cell r="D23">
            <v>0.92951312362250404</v>
          </cell>
        </row>
        <row r="24">
          <cell r="A24" t="str">
            <v>2016 T1</v>
          </cell>
          <cell r="D24">
            <v>1.2798642308076247</v>
          </cell>
        </row>
        <row r="25">
          <cell r="A25" t="str">
            <v>2016 T2</v>
          </cell>
          <cell r="D25">
            <v>0.89151159319336037</v>
          </cell>
        </row>
        <row r="26">
          <cell r="A26" t="str">
            <v>2016 T3</v>
          </cell>
          <cell r="D26">
            <v>0.6899489948994908</v>
          </cell>
        </row>
        <row r="27">
          <cell r="A27" t="str">
            <v>2016 T4</v>
          </cell>
          <cell r="D27">
            <v>0.39072834448996452</v>
          </cell>
        </row>
        <row r="28">
          <cell r="A28" t="str">
            <v>2017 T1</v>
          </cell>
          <cell r="D28">
            <v>-0.17875911679488099</v>
          </cell>
        </row>
        <row r="29">
          <cell r="A29" t="str">
            <v>2017 T2</v>
          </cell>
          <cell r="D29">
            <v>0.52619047619047898</v>
          </cell>
        </row>
        <row r="30">
          <cell r="A30" t="str">
            <v>2017 T3</v>
          </cell>
          <cell r="D30">
            <v>0.22537313432836492</v>
          </cell>
        </row>
        <row r="31">
          <cell r="A31" t="str">
            <v>2017 T4</v>
          </cell>
          <cell r="D31">
            <v>0.15123885034688955</v>
          </cell>
        </row>
        <row r="32">
          <cell r="A32" t="str">
            <v>2018 T1</v>
          </cell>
          <cell r="D32">
            <v>-0.22464767911697514</v>
          </cell>
        </row>
        <row r="33">
          <cell r="A33" t="str">
            <v>2018 T2</v>
          </cell>
          <cell r="D33">
            <v>-0.81344752904116824</v>
          </cell>
        </row>
        <row r="34">
          <cell r="A34" t="str">
            <v>2018 T3</v>
          </cell>
          <cell r="D34">
            <v>-1.0004922228785365</v>
          </cell>
        </row>
        <row r="35">
          <cell r="A35" t="str">
            <v>2018 T4</v>
          </cell>
          <cell r="D35">
            <v>-0.2989819890367964</v>
          </cell>
        </row>
        <row r="36">
          <cell r="A36" t="str">
            <v>2019 T1</v>
          </cell>
          <cell r="D36">
            <v>0.31149002131369707</v>
          </cell>
        </row>
        <row r="37">
          <cell r="A37" t="str">
            <v>2019 T2</v>
          </cell>
          <cell r="D37">
            <v>0.33369575675937635</v>
          </cell>
        </row>
        <row r="38">
          <cell r="A38" t="str">
            <v>2019 T3</v>
          </cell>
          <cell r="D38">
            <v>0.58590088359585635</v>
          </cell>
        </row>
        <row r="39">
          <cell r="A39" t="str">
            <v>2019 T4</v>
          </cell>
          <cell r="D39">
            <v>8.6167146974057252E-2</v>
          </cell>
        </row>
        <row r="40">
          <cell r="A40" t="str">
            <v>2020 T1</v>
          </cell>
          <cell r="D40">
            <v>-0.75561932089909245</v>
          </cell>
        </row>
        <row r="41">
          <cell r="A41" t="str">
            <v>2020 T2</v>
          </cell>
          <cell r="D41">
            <v>1.2816801139060239</v>
          </cell>
        </row>
        <row r="42">
          <cell r="A42" t="str">
            <v>2020 T3</v>
          </cell>
          <cell r="D42">
            <v>1.4810030395136717</v>
          </cell>
        </row>
        <row r="43">
          <cell r="A43" t="str">
            <v>2020 T4</v>
          </cell>
          <cell r="D43">
            <v>1.6283607487237659</v>
          </cell>
        </row>
        <row r="44">
          <cell r="A44" t="str">
            <v>2021 T1</v>
          </cell>
          <cell r="D44">
            <v>-1.3859882285931269</v>
          </cell>
        </row>
        <row r="45">
          <cell r="A45" t="str">
            <v>2021 T2</v>
          </cell>
          <cell r="D45">
            <v>-0.48482667171812066</v>
          </cell>
        </row>
        <row r="46">
          <cell r="A46" t="str">
            <v>2021 T3</v>
          </cell>
          <cell r="D46">
            <v>-1.216049382716057</v>
          </cell>
        </row>
        <row r="47">
          <cell r="A47" t="str">
            <v>2021 T4</v>
          </cell>
          <cell r="D47">
            <v>-1.6947990543735207</v>
          </cell>
        </row>
        <row r="48">
          <cell r="A48" t="str">
            <v>2022 T1</v>
          </cell>
          <cell r="D48">
            <v>-2.812359550561796</v>
          </cell>
        </row>
        <row r="49">
          <cell r="A49" t="str">
            <v>2022 T2</v>
          </cell>
          <cell r="D49">
            <v>-3.4352793529794616</v>
          </cell>
        </row>
        <row r="50">
          <cell r="A50" t="str">
            <v>2022 T3</v>
          </cell>
          <cell r="D50">
            <v>-2.531508875739644</v>
          </cell>
        </row>
        <row r="51">
          <cell r="A51" t="str">
            <v>2022 T4</v>
          </cell>
          <cell r="D51">
            <v>-2.8312968721419343</v>
          </cell>
        </row>
        <row r="52">
          <cell r="A52" t="str">
            <v>2023 T1</v>
          </cell>
          <cell r="D52">
            <v>-1.9809192944949245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phique1"/>
      <sheetName val="Feuil1"/>
    </sheetNames>
    <sheetDataSet>
      <sheetData sheetId="0" refreshError="1"/>
      <sheetData sheetId="1">
        <row r="1">
          <cell r="B1" t="str">
            <v>Pôle emploi - Catégorie A</v>
          </cell>
          <cell r="C1" t="str">
            <v>Pôle emploi - Toutes catégories</v>
          </cell>
          <cell r="D1" t="str">
            <v>Insee - BIT</v>
          </cell>
        </row>
        <row r="2">
          <cell r="A2" t="str">
            <v>T1.1996</v>
          </cell>
          <cell r="B2">
            <v>3.3231999999999999</v>
          </cell>
          <cell r="C2">
            <v>4.3268999999999993</v>
          </cell>
          <cell r="D2">
            <v>2.6970000000000001</v>
          </cell>
        </row>
        <row r="3">
          <cell r="A3" t="str">
            <v>T2.1996</v>
          </cell>
          <cell r="B3">
            <v>3.3350999999999997</v>
          </cell>
          <cell r="C3">
            <v>4.3643999999999998</v>
          </cell>
          <cell r="D3">
            <v>2.7679999999999998</v>
          </cell>
        </row>
        <row r="4">
          <cell r="A4" t="str">
            <v>T3.1996</v>
          </cell>
          <cell r="B4">
            <v>3.3436999999999997</v>
          </cell>
          <cell r="C4">
            <v>4.4106999999999994</v>
          </cell>
          <cell r="D4">
            <v>2.7879999999999998</v>
          </cell>
        </row>
        <row r="5">
          <cell r="A5" t="str">
            <v>T4.1996</v>
          </cell>
          <cell r="B5">
            <v>3.3725000000000001</v>
          </cell>
          <cell r="C5">
            <v>4.4504999999999999</v>
          </cell>
          <cell r="D5">
            <v>2.8010000000000002</v>
          </cell>
        </row>
        <row r="6">
          <cell r="A6" t="str">
            <v>T1.1997</v>
          </cell>
          <cell r="B6">
            <v>3.3908</v>
          </cell>
          <cell r="C6">
            <v>4.4906000000000006</v>
          </cell>
          <cell r="D6">
            <v>2.8119999999999998</v>
          </cell>
        </row>
        <row r="7">
          <cell r="A7" t="str">
            <v>T2.1997</v>
          </cell>
          <cell r="B7">
            <v>3.4018999999999999</v>
          </cell>
          <cell r="C7">
            <v>4.5278</v>
          </cell>
          <cell r="D7">
            <v>2.81</v>
          </cell>
        </row>
        <row r="8">
          <cell r="A8" t="str">
            <v>T3.1997</v>
          </cell>
          <cell r="B8">
            <v>3.3759999999999999</v>
          </cell>
          <cell r="C8">
            <v>4.5537999999999998</v>
          </cell>
          <cell r="D8">
            <v>2.8050000000000002</v>
          </cell>
        </row>
        <row r="9">
          <cell r="A9" t="str">
            <v>T4.1997</v>
          </cell>
          <cell r="B9">
            <v>3.3650000000000002</v>
          </cell>
          <cell r="C9">
            <v>4.5617999999999999</v>
          </cell>
          <cell r="D9">
            <v>2.778</v>
          </cell>
        </row>
        <row r="10">
          <cell r="A10" t="str">
            <v>T1.1998</v>
          </cell>
          <cell r="B10">
            <v>3.3395999999999999</v>
          </cell>
          <cell r="C10">
            <v>4.5753000000000004</v>
          </cell>
          <cell r="D10">
            <v>2.73</v>
          </cell>
        </row>
        <row r="11">
          <cell r="A11" t="str">
            <v>T2.1998</v>
          </cell>
          <cell r="B11">
            <v>3.3168000000000002</v>
          </cell>
          <cell r="C11">
            <v>4.5766</v>
          </cell>
          <cell r="D11">
            <v>2.702</v>
          </cell>
        </row>
        <row r="12">
          <cell r="A12" t="str">
            <v>T3.1998</v>
          </cell>
          <cell r="B12">
            <v>3.3008000000000002</v>
          </cell>
          <cell r="C12">
            <v>4.5785</v>
          </cell>
          <cell r="D12">
            <v>2.6930000000000001</v>
          </cell>
        </row>
        <row r="13">
          <cell r="A13" t="str">
            <v>T4.1998</v>
          </cell>
          <cell r="B13">
            <v>3.3038000000000003</v>
          </cell>
          <cell r="C13">
            <v>4.5983999999999998</v>
          </cell>
          <cell r="D13">
            <v>2.706</v>
          </cell>
        </row>
        <row r="14">
          <cell r="A14" t="str">
            <v>T1.1999</v>
          </cell>
          <cell r="B14">
            <v>3.2938000000000001</v>
          </cell>
          <cell r="C14">
            <v>4.6046000000000005</v>
          </cell>
          <cell r="D14">
            <v>2.7240000000000002</v>
          </cell>
        </row>
        <row r="15">
          <cell r="A15" t="str">
            <v>T2.1999</v>
          </cell>
          <cell r="B15">
            <v>3.2693000000000003</v>
          </cell>
          <cell r="C15">
            <v>4.6130000000000004</v>
          </cell>
          <cell r="D15">
            <v>2.7120000000000002</v>
          </cell>
        </row>
        <row r="16">
          <cell r="A16" t="str">
            <v>T3.1999</v>
          </cell>
          <cell r="B16">
            <v>3.1604000000000001</v>
          </cell>
          <cell r="C16">
            <v>4.5371999999999995</v>
          </cell>
          <cell r="D16">
            <v>2.6389999999999998</v>
          </cell>
        </row>
        <row r="17">
          <cell r="A17" t="str">
            <v>T4.1999</v>
          </cell>
          <cell r="B17">
            <v>3.0730999999999997</v>
          </cell>
          <cell r="C17">
            <v>4.4561999999999999</v>
          </cell>
          <cell r="D17">
            <v>2.54</v>
          </cell>
        </row>
        <row r="18">
          <cell r="A18" t="str">
            <v>T1.2000</v>
          </cell>
          <cell r="B18">
            <v>2.9968000000000004</v>
          </cell>
          <cell r="C18">
            <v>4.3635999999999999</v>
          </cell>
          <cell r="D18">
            <v>2.4409999999999998</v>
          </cell>
        </row>
        <row r="19">
          <cell r="A19" t="str">
            <v>T2.2000</v>
          </cell>
          <cell r="B19">
            <v>2.8929999999999998</v>
          </cell>
          <cell r="C19">
            <v>4.2223000000000006</v>
          </cell>
          <cell r="D19">
            <v>2.3460000000000001</v>
          </cell>
        </row>
        <row r="20">
          <cell r="A20" t="str">
            <v>T3.2000</v>
          </cell>
          <cell r="B20">
            <v>2.8090999999999999</v>
          </cell>
          <cell r="C20">
            <v>4.1123000000000003</v>
          </cell>
          <cell r="D20">
            <v>2.2629999999999999</v>
          </cell>
        </row>
        <row r="21">
          <cell r="A21" t="str">
            <v>T4.2000</v>
          </cell>
          <cell r="B21">
            <v>2.6833</v>
          </cell>
          <cell r="C21">
            <v>3.9874999999999998</v>
          </cell>
          <cell r="D21">
            <v>2.1789999999999998</v>
          </cell>
        </row>
        <row r="22">
          <cell r="A22" t="str">
            <v>T1.2001</v>
          </cell>
          <cell r="B22">
            <v>2.5964</v>
          </cell>
          <cell r="C22">
            <v>3.8841000000000001</v>
          </cell>
          <cell r="D22">
            <v>2.121</v>
          </cell>
        </row>
        <row r="23">
          <cell r="A23" t="str">
            <v>T2.2001</v>
          </cell>
          <cell r="B23">
            <v>2.5676999999999999</v>
          </cell>
          <cell r="C23">
            <v>3.8420000000000001</v>
          </cell>
          <cell r="D23">
            <v>2.101</v>
          </cell>
        </row>
        <row r="24">
          <cell r="A24" t="str">
            <v>T3.2001</v>
          </cell>
          <cell r="B24">
            <v>2.6065999999999998</v>
          </cell>
          <cell r="C24">
            <v>3.8407</v>
          </cell>
          <cell r="D24">
            <v>2.1070000000000002</v>
          </cell>
        </row>
        <row r="25">
          <cell r="A25" t="str">
            <v>T4.2001</v>
          </cell>
          <cell r="B25">
            <v>2.6698000000000004</v>
          </cell>
          <cell r="C25">
            <v>3.8912</v>
          </cell>
          <cell r="D25">
            <v>2.13</v>
          </cell>
        </row>
        <row r="26">
          <cell r="A26" t="str">
            <v>T1.2002</v>
          </cell>
          <cell r="B26">
            <v>2.6970999999999998</v>
          </cell>
          <cell r="C26">
            <v>3.9483999999999999</v>
          </cell>
          <cell r="D26">
            <v>2.15</v>
          </cell>
        </row>
        <row r="27">
          <cell r="A27" t="str">
            <v>T2.2002</v>
          </cell>
          <cell r="B27">
            <v>2.7298</v>
          </cell>
          <cell r="C27">
            <v>3.9953000000000003</v>
          </cell>
          <cell r="D27">
            <v>2.1749999999999998</v>
          </cell>
        </row>
        <row r="28">
          <cell r="A28" t="str">
            <v>T3.2002</v>
          </cell>
          <cell r="B28">
            <v>2.7570999999999999</v>
          </cell>
          <cell r="C28">
            <v>4.0238000000000005</v>
          </cell>
          <cell r="D28">
            <v>2.1800000000000002</v>
          </cell>
        </row>
        <row r="29">
          <cell r="A29" t="str">
            <v>T4.2002</v>
          </cell>
          <cell r="B29">
            <v>2.7758000000000003</v>
          </cell>
          <cell r="C29">
            <v>4.0427</v>
          </cell>
          <cell r="D29">
            <v>2.1920000000000002</v>
          </cell>
        </row>
        <row r="30">
          <cell r="A30" t="str">
            <v>T1.2003</v>
          </cell>
          <cell r="B30">
            <v>2.8250999999999999</v>
          </cell>
          <cell r="C30">
            <v>4.1128999999999998</v>
          </cell>
          <cell r="D30">
            <v>2.3250000000000002</v>
          </cell>
        </row>
        <row r="31">
          <cell r="A31" t="str">
            <v>T2.2003</v>
          </cell>
          <cell r="B31">
            <v>2.8506999999999998</v>
          </cell>
          <cell r="C31">
            <v>4.1446999999999994</v>
          </cell>
          <cell r="D31">
            <v>2.363</v>
          </cell>
        </row>
        <row r="32">
          <cell r="A32" t="str">
            <v>T3.2003</v>
          </cell>
          <cell r="B32">
            <v>2.8809999999999998</v>
          </cell>
          <cell r="C32">
            <v>4.1867000000000001</v>
          </cell>
          <cell r="D32">
            <v>2.3290000000000002</v>
          </cell>
        </row>
        <row r="33">
          <cell r="A33" t="str">
            <v>T4.2003</v>
          </cell>
          <cell r="B33">
            <v>2.9049999999999998</v>
          </cell>
          <cell r="C33">
            <v>4.2461000000000002</v>
          </cell>
          <cell r="D33">
            <v>2.4350000000000001</v>
          </cell>
        </row>
        <row r="34">
          <cell r="A34" t="str">
            <v>T1.2004</v>
          </cell>
          <cell r="B34">
            <v>2.8624000000000001</v>
          </cell>
          <cell r="C34">
            <v>4.2181000000000006</v>
          </cell>
          <cell r="D34">
            <v>2.5059999999999998</v>
          </cell>
        </row>
        <row r="35">
          <cell r="A35" t="str">
            <v>T2.2004</v>
          </cell>
          <cell r="B35">
            <v>2.8598000000000003</v>
          </cell>
          <cell r="C35">
            <v>4.2553000000000001</v>
          </cell>
          <cell r="D35">
            <v>2.4470000000000001</v>
          </cell>
        </row>
        <row r="36">
          <cell r="A36" t="str">
            <v>T3.2004</v>
          </cell>
          <cell r="B36">
            <v>2.8820000000000001</v>
          </cell>
          <cell r="C36">
            <v>4.2971000000000004</v>
          </cell>
          <cell r="D36">
            <v>2.4830000000000001</v>
          </cell>
        </row>
        <row r="37">
          <cell r="A37" t="str">
            <v>T4.2004</v>
          </cell>
          <cell r="B37">
            <v>2.8898999999999999</v>
          </cell>
          <cell r="C37">
            <v>4.3372999999999999</v>
          </cell>
          <cell r="D37">
            <v>2.5019999999999998</v>
          </cell>
        </row>
        <row r="38">
          <cell r="A38" t="str">
            <v>T1.2005</v>
          </cell>
          <cell r="B38">
            <v>2.8954</v>
          </cell>
          <cell r="C38">
            <v>4.3621000000000008</v>
          </cell>
          <cell r="D38">
            <v>2.4289999999999998</v>
          </cell>
        </row>
        <row r="39">
          <cell r="A39" t="str">
            <v>T2.2005</v>
          </cell>
          <cell r="B39">
            <v>2.8941999999999997</v>
          </cell>
          <cell r="C39">
            <v>4.3816000000000006</v>
          </cell>
          <cell r="D39">
            <v>2.4849999999999999</v>
          </cell>
        </row>
        <row r="40">
          <cell r="A40" t="str">
            <v>T3.2005</v>
          </cell>
          <cell r="B40">
            <v>2.8374000000000001</v>
          </cell>
          <cell r="C40">
            <v>4.3339999999999996</v>
          </cell>
          <cell r="D40">
            <v>2.5409999999999999</v>
          </cell>
        </row>
        <row r="41">
          <cell r="A41" t="str">
            <v>T4.2005</v>
          </cell>
          <cell r="B41">
            <v>2.7759999999999998</v>
          </cell>
          <cell r="C41">
            <v>4.2828999999999997</v>
          </cell>
          <cell r="D41">
            <v>2.5630000000000002</v>
          </cell>
        </row>
        <row r="42">
          <cell r="A42" t="str">
            <v>T1.2006</v>
          </cell>
          <cell r="B42">
            <v>2.7098</v>
          </cell>
          <cell r="C42">
            <v>4.2228000000000003</v>
          </cell>
          <cell r="D42">
            <v>2.5979999999999999</v>
          </cell>
        </row>
        <row r="43">
          <cell r="A43" t="str">
            <v>T2.2006</v>
          </cell>
          <cell r="B43">
            <v>2.6056999999999997</v>
          </cell>
          <cell r="C43">
            <v>4.1298000000000004</v>
          </cell>
          <cell r="D43">
            <v>2.5409999999999999</v>
          </cell>
        </row>
        <row r="44">
          <cell r="A44" t="str">
            <v>T3.2006</v>
          </cell>
          <cell r="B44">
            <v>2.5234999999999999</v>
          </cell>
          <cell r="C44">
            <v>4.0537000000000001</v>
          </cell>
          <cell r="D44">
            <v>2.544</v>
          </cell>
        </row>
        <row r="45">
          <cell r="A45" t="str">
            <v>T4.2006</v>
          </cell>
          <cell r="B45">
            <v>2.4663000000000004</v>
          </cell>
          <cell r="C45">
            <v>3.9910999999999999</v>
          </cell>
          <cell r="D45">
            <v>2.3769999999999998</v>
          </cell>
        </row>
        <row r="46">
          <cell r="A46" t="str">
            <v>T1.2007</v>
          </cell>
          <cell r="B46">
            <v>2.3765999999999998</v>
          </cell>
          <cell r="C46">
            <v>3.9110999999999998</v>
          </cell>
          <cell r="D46">
            <v>2.427</v>
          </cell>
        </row>
        <row r="47">
          <cell r="A47" t="str">
            <v>T2.2007</v>
          </cell>
          <cell r="B47">
            <v>2.3038000000000003</v>
          </cell>
          <cell r="C47">
            <v>3.8401000000000001</v>
          </cell>
          <cell r="D47">
            <v>2.3260000000000001</v>
          </cell>
        </row>
        <row r="48">
          <cell r="A48" t="str">
            <v>T3.2007</v>
          </cell>
          <cell r="B48">
            <v>2.2683</v>
          </cell>
          <cell r="C48">
            <v>3.7930999999999999</v>
          </cell>
          <cell r="D48">
            <v>2.2850000000000001</v>
          </cell>
        </row>
        <row r="49">
          <cell r="A49" t="str">
            <v>T4.2007</v>
          </cell>
          <cell r="B49">
            <v>2.2068000000000003</v>
          </cell>
          <cell r="C49">
            <v>3.7269999999999999</v>
          </cell>
          <cell r="D49">
            <v>2.1459999999999999</v>
          </cell>
        </row>
        <row r="50">
          <cell r="A50" t="str">
            <v>T1.2008</v>
          </cell>
          <cell r="B50">
            <v>2.1593</v>
          </cell>
          <cell r="C50">
            <v>3.6844000000000001</v>
          </cell>
          <cell r="D50">
            <v>2.0630000000000002</v>
          </cell>
        </row>
        <row r="51">
          <cell r="A51" t="str">
            <v>T2.2008</v>
          </cell>
          <cell r="B51">
            <v>2.1641999999999997</v>
          </cell>
          <cell r="C51">
            <v>3.6631999999999998</v>
          </cell>
          <cell r="D51">
            <v>2.1080000000000001</v>
          </cell>
        </row>
        <row r="52">
          <cell r="A52" t="str">
            <v>T3.2008</v>
          </cell>
          <cell r="B52">
            <v>2.2186999999999997</v>
          </cell>
          <cell r="C52">
            <v>3.6960000000000002</v>
          </cell>
          <cell r="D52">
            <v>2.145</v>
          </cell>
        </row>
        <row r="53">
          <cell r="A53" t="str">
            <v>T4.2008</v>
          </cell>
          <cell r="B53">
            <v>2.3391999999999999</v>
          </cell>
          <cell r="C53">
            <v>3.8146</v>
          </cell>
          <cell r="D53">
            <v>2.2429999999999999</v>
          </cell>
        </row>
        <row r="54">
          <cell r="A54" t="str">
            <v>T1.2009</v>
          </cell>
          <cell r="B54">
            <v>2.5356999999999998</v>
          </cell>
          <cell r="C54">
            <v>4.0271999999999997</v>
          </cell>
          <cell r="D54">
            <v>2.496</v>
          </cell>
        </row>
        <row r="55">
          <cell r="A55" t="str">
            <v>T2.2009</v>
          </cell>
          <cell r="B55">
            <v>2.6968000000000001</v>
          </cell>
          <cell r="C55">
            <v>4.2688000000000006</v>
          </cell>
          <cell r="D55">
            <v>2.68</v>
          </cell>
        </row>
        <row r="56">
          <cell r="A56" t="str">
            <v>T3.2009</v>
          </cell>
          <cell r="B56">
            <v>2.7709999999999999</v>
          </cell>
          <cell r="C56">
            <v>4.4329999999999998</v>
          </cell>
          <cell r="D56">
            <v>2.665</v>
          </cell>
        </row>
        <row r="57">
          <cell r="A57" t="str">
            <v>T4.2009</v>
          </cell>
          <cell r="B57">
            <v>2.8454999999999999</v>
          </cell>
          <cell r="C57">
            <v>4.5801000000000007</v>
          </cell>
          <cell r="D57">
            <v>2.7690000000000001</v>
          </cell>
        </row>
        <row r="58">
          <cell r="A58" t="str">
            <v>T1.2010</v>
          </cell>
          <cell r="B58">
            <v>2.8730000000000002</v>
          </cell>
          <cell r="C58">
            <v>4.6856</v>
          </cell>
          <cell r="D58">
            <v>2.7389999999999999</v>
          </cell>
        </row>
        <row r="59">
          <cell r="A59" t="str">
            <v>T2.2010</v>
          </cell>
          <cell r="B59">
            <v>2.8978999999999999</v>
          </cell>
          <cell r="C59">
            <v>4.7939999999999996</v>
          </cell>
          <cell r="D59">
            <v>2.7069999999999999</v>
          </cell>
        </row>
        <row r="60">
          <cell r="A60" t="str">
            <v>T3.2010</v>
          </cell>
          <cell r="B60">
            <v>2.907</v>
          </cell>
          <cell r="C60">
            <v>4.8611000000000004</v>
          </cell>
          <cell r="D60">
            <v>2.6960000000000002</v>
          </cell>
        </row>
        <row r="61">
          <cell r="A61" t="str">
            <v>T4.2010</v>
          </cell>
          <cell r="B61">
            <v>2.9076</v>
          </cell>
          <cell r="C61">
            <v>4.8742999999999999</v>
          </cell>
          <cell r="D61">
            <v>2.6840000000000002</v>
          </cell>
        </row>
        <row r="62">
          <cell r="A62" t="str">
            <v>T1.2011</v>
          </cell>
          <cell r="B62">
            <v>2.9254000000000002</v>
          </cell>
          <cell r="C62">
            <v>4.9142999999999999</v>
          </cell>
          <cell r="D62">
            <v>2.6720000000000002</v>
          </cell>
        </row>
        <row r="63">
          <cell r="A63" t="str">
            <v>T2.2011</v>
          </cell>
          <cell r="B63">
            <v>2.9380999999999999</v>
          </cell>
          <cell r="C63">
            <v>4.9536000000000007</v>
          </cell>
          <cell r="D63">
            <v>2.65</v>
          </cell>
        </row>
        <row r="64">
          <cell r="A64" t="str">
            <v>T3.2011</v>
          </cell>
          <cell r="B64">
            <v>2.9916</v>
          </cell>
          <cell r="C64">
            <v>5.0106000000000002</v>
          </cell>
          <cell r="D64">
            <v>2.6930000000000001</v>
          </cell>
        </row>
        <row r="65">
          <cell r="A65" t="str">
            <v>T4.2011</v>
          </cell>
          <cell r="B65">
            <v>3.0536999999999996</v>
          </cell>
          <cell r="C65">
            <v>5.0873999999999997</v>
          </cell>
          <cell r="D65">
            <v>2.7349999999999999</v>
          </cell>
        </row>
        <row r="66">
          <cell r="A66" t="str">
            <v>T1.2012</v>
          </cell>
          <cell r="B66">
            <v>3.1124999999999998</v>
          </cell>
          <cell r="C66">
            <v>5.1856</v>
          </cell>
          <cell r="D66">
            <v>2.7759999999999998</v>
          </cell>
        </row>
        <row r="67">
          <cell r="A67" t="str">
            <v>T2.2012</v>
          </cell>
          <cell r="B67">
            <v>3.1589999999999998</v>
          </cell>
          <cell r="C67">
            <v>5.2643999999999993</v>
          </cell>
          <cell r="D67">
            <v>2.8519999999999999</v>
          </cell>
        </row>
        <row r="68">
          <cell r="A68" t="str">
            <v>T3.2012</v>
          </cell>
          <cell r="B68">
            <v>3.2565999999999997</v>
          </cell>
          <cell r="C68">
            <v>5.3828000000000005</v>
          </cell>
          <cell r="D68">
            <v>2.871</v>
          </cell>
        </row>
        <row r="69">
          <cell r="A69" t="str">
            <v>T4.2012</v>
          </cell>
          <cell r="B69">
            <v>3.3604000000000003</v>
          </cell>
          <cell r="C69">
            <v>5.5146999999999995</v>
          </cell>
          <cell r="D69">
            <v>3.008</v>
          </cell>
        </row>
        <row r="70">
          <cell r="A70" t="str">
            <v>T1.2013</v>
          </cell>
          <cell r="B70">
            <v>3.4503000000000004</v>
          </cell>
          <cell r="C70">
            <v>5.6313999999999993</v>
          </cell>
          <cell r="D70">
            <v>3.0550000000000002</v>
          </cell>
        </row>
        <row r="71">
          <cell r="A71" t="str">
            <v>T2.2013</v>
          </cell>
          <cell r="B71">
            <v>3.5196000000000001</v>
          </cell>
          <cell r="C71">
            <v>5.7246999999999995</v>
          </cell>
          <cell r="D71">
            <v>3.097</v>
          </cell>
        </row>
        <row r="72">
          <cell r="A72" t="str">
            <v>T3.2013</v>
          </cell>
          <cell r="B72">
            <v>3.5263</v>
          </cell>
          <cell r="C72">
            <v>5.7551000000000005</v>
          </cell>
          <cell r="D72">
            <v>3.0459999999999998</v>
          </cell>
        </row>
        <row r="73">
          <cell r="A73" t="str">
            <v>T4.2013</v>
          </cell>
          <cell r="B73">
            <v>3.5493000000000001</v>
          </cell>
          <cell r="C73">
            <v>5.8531000000000004</v>
          </cell>
          <cell r="D73">
            <v>2.9969999999999999</v>
          </cell>
        </row>
        <row r="74">
          <cell r="A74" t="str">
            <v>T1.2014</v>
          </cell>
          <cell r="B74">
            <v>3.5998000000000001</v>
          </cell>
          <cell r="C74">
            <v>5.9375</v>
          </cell>
          <cell r="D74">
            <v>3.008</v>
          </cell>
        </row>
        <row r="75">
          <cell r="A75" t="str">
            <v>T2.2014</v>
          </cell>
          <cell r="B75">
            <v>3.6446999999999998</v>
          </cell>
          <cell r="C75">
            <v>6.0181000000000004</v>
          </cell>
          <cell r="D75">
            <v>3.01</v>
          </cell>
        </row>
        <row r="76">
          <cell r="A76" t="str">
            <v>T3.2014</v>
          </cell>
          <cell r="B76">
            <v>3.6804999999999999</v>
          </cell>
          <cell r="C76">
            <v>6.0759999999999996</v>
          </cell>
          <cell r="D76">
            <v>3.0459999999999998</v>
          </cell>
        </row>
        <row r="77">
          <cell r="A77" t="str">
            <v>T4.2014</v>
          </cell>
          <cell r="B77">
            <v>3.7331999999999996</v>
          </cell>
          <cell r="C77">
            <v>6.1661000000000001</v>
          </cell>
          <cell r="D77">
            <v>3.101</v>
          </cell>
        </row>
        <row r="78">
          <cell r="A78" t="str">
            <v>T1.2015</v>
          </cell>
          <cell r="B78">
            <v>3.7656999999999998</v>
          </cell>
          <cell r="C78">
            <v>6.2587000000000002</v>
          </cell>
          <cell r="D78">
            <v>3.0539999999999998</v>
          </cell>
        </row>
        <row r="79">
          <cell r="A79" t="str">
            <v>T2.2015</v>
          </cell>
          <cell r="B79">
            <v>3.8171999999999997</v>
          </cell>
          <cell r="C79">
            <v>6.3868999999999998</v>
          </cell>
          <cell r="D79">
            <v>3.1110000000000002</v>
          </cell>
        </row>
        <row r="80">
          <cell r="A80" t="str">
            <v>T3.2015</v>
          </cell>
          <cell r="B80">
            <v>3.8073999999999999</v>
          </cell>
          <cell r="C80">
            <v>6.4184999999999999</v>
          </cell>
          <cell r="D80">
            <v>3.0790000000000002</v>
          </cell>
        </row>
        <row r="81">
          <cell r="A81" t="str">
            <v>T4.2015</v>
          </cell>
          <cell r="B81">
            <v>3.8374000000000001</v>
          </cell>
          <cell r="C81">
            <v>6.4740000000000002</v>
          </cell>
          <cell r="D81">
            <v>3.0430000000000001</v>
          </cell>
        </row>
        <row r="82">
          <cell r="A82" t="str">
            <v>T1.2016</v>
          </cell>
          <cell r="B82">
            <v>3.8235000000000001</v>
          </cell>
          <cell r="C82">
            <v>6.4954999999999998</v>
          </cell>
          <cell r="D82">
            <v>3.0510000000000002</v>
          </cell>
        </row>
        <row r="83">
          <cell r="A83" t="str">
            <v>T2.2016</v>
          </cell>
          <cell r="B83">
            <v>3.7808999999999999</v>
          </cell>
          <cell r="C83">
            <v>6.4886999999999997</v>
          </cell>
          <cell r="D83">
            <v>2.984</v>
          </cell>
        </row>
        <row r="84">
          <cell r="A84" t="str">
            <v>T3.2016</v>
          </cell>
          <cell r="B84">
            <v>3.7579000000000002</v>
          </cell>
          <cell r="C84">
            <v>6.5366999999999997</v>
          </cell>
          <cell r="D84">
            <v>2.9390000000000001</v>
          </cell>
        </row>
        <row r="85">
          <cell r="A85" t="str">
            <v>T4.2016</v>
          </cell>
          <cell r="B85">
            <v>3.7275999999999998</v>
          </cell>
          <cell r="C85">
            <v>6.5573999999999995</v>
          </cell>
          <cell r="D85">
            <v>2.9809999999999999</v>
          </cell>
        </row>
        <row r="86">
          <cell r="A86" t="str">
            <v>T1.2017</v>
          </cell>
          <cell r="B86">
            <v>3.7473000000000001</v>
          </cell>
          <cell r="C86">
            <v>6.5888999999999998</v>
          </cell>
          <cell r="D86">
            <v>2.8530000000000002</v>
          </cell>
        </row>
        <row r="87">
          <cell r="A87" t="str">
            <v>T2.2017</v>
          </cell>
          <cell r="B87">
            <v>3.7446999999999999</v>
          </cell>
          <cell r="C87">
            <v>6.6161000000000003</v>
          </cell>
          <cell r="D87">
            <v>2.8490000000000002</v>
          </cell>
        </row>
        <row r="88">
          <cell r="A88" t="str">
            <v>T3.2017</v>
          </cell>
          <cell r="B88">
            <v>3.7464</v>
          </cell>
          <cell r="C88">
            <v>6.6295000000000002</v>
          </cell>
          <cell r="D88">
            <v>2.8319999999999999</v>
          </cell>
        </row>
        <row r="89">
          <cell r="A89" t="str">
            <v>T4.2017</v>
          </cell>
          <cell r="B89">
            <v>3.7265999999999999</v>
          </cell>
          <cell r="C89">
            <v>6.6186000000000007</v>
          </cell>
          <cell r="D89">
            <v>2.6909999999999998</v>
          </cell>
        </row>
        <row r="90">
          <cell r="A90" t="str">
            <v>T1.2018</v>
          </cell>
          <cell r="B90">
            <v>3.7071999999999998</v>
          </cell>
          <cell r="C90">
            <v>6.6041000000000007</v>
          </cell>
          <cell r="D90">
            <v>2.782</v>
          </cell>
        </row>
        <row r="91">
          <cell r="A91" t="str">
            <v>T2.2018</v>
          </cell>
          <cell r="B91">
            <v>3.7035</v>
          </cell>
          <cell r="C91">
            <v>6.5873999999999997</v>
          </cell>
          <cell r="D91">
            <v>2.7210000000000001</v>
          </cell>
        </row>
        <row r="92">
          <cell r="A92" t="str">
            <v>T3.2018</v>
          </cell>
          <cell r="B92">
            <v>3.7010000000000001</v>
          </cell>
          <cell r="C92">
            <v>6.5744999999999996</v>
          </cell>
          <cell r="D92">
            <v>2.6840000000000002</v>
          </cell>
        </row>
        <row r="93">
          <cell r="A93" t="str">
            <v>T4.2018</v>
          </cell>
          <cell r="B93">
            <v>3.6813000000000002</v>
          </cell>
          <cell r="C93">
            <v>6.5731999999999999</v>
          </cell>
          <cell r="D93">
            <v>2.6280000000000001</v>
          </cell>
        </row>
        <row r="94">
          <cell r="A94" t="str">
            <v>T1.2019</v>
          </cell>
          <cell r="B94">
            <v>3.6539000000000001</v>
          </cell>
          <cell r="C94">
            <v>6.5709</v>
          </cell>
          <cell r="D94">
            <v>2.6280000000000001</v>
          </cell>
        </row>
        <row r="95">
          <cell r="A95" t="str">
            <v>T2.2019</v>
          </cell>
          <cell r="B95">
            <v>3.6258000000000004</v>
          </cell>
          <cell r="C95">
            <v>6.5449999999999999</v>
          </cell>
          <cell r="D95">
            <v>2.5230000000000001</v>
          </cell>
        </row>
        <row r="96">
          <cell r="A96" t="str">
            <v>T3.2019</v>
          </cell>
          <cell r="B96">
            <v>3.6098000000000003</v>
          </cell>
          <cell r="C96">
            <v>6.4933000000000005</v>
          </cell>
          <cell r="D96">
            <v>2.492</v>
          </cell>
        </row>
        <row r="97">
          <cell r="A97" t="str">
            <v>T4.2019</v>
          </cell>
          <cell r="B97">
            <v>3.5646999999999998</v>
          </cell>
          <cell r="C97">
            <v>6.4348999999999998</v>
          </cell>
          <cell r="D97">
            <v>2.468</v>
          </cell>
        </row>
        <row r="98">
          <cell r="A98" t="str">
            <v>T1.2020</v>
          </cell>
          <cell r="B98">
            <v>3.5756999999999999</v>
          </cell>
          <cell r="C98">
            <v>6.4248000000000003</v>
          </cell>
          <cell r="D98">
            <v>2.3730000000000002</v>
          </cell>
        </row>
        <row r="99">
          <cell r="A99" t="str">
            <v>T2.2020</v>
          </cell>
          <cell r="B99">
            <v>4.3967999999999998</v>
          </cell>
          <cell r="C99">
            <v>6.7492999999999999</v>
          </cell>
          <cell r="D99">
            <v>2.073</v>
          </cell>
        </row>
        <row r="100">
          <cell r="A100" t="str">
            <v>T3.2020</v>
          </cell>
          <cell r="B100">
            <v>3.9220999999999999</v>
          </cell>
          <cell r="C100">
            <v>6.7081</v>
          </cell>
          <cell r="D100">
            <v>2.7</v>
          </cell>
        </row>
        <row r="101">
          <cell r="A101" t="str">
            <v>T4.2020</v>
          </cell>
          <cell r="B101">
            <v>3.8365</v>
          </cell>
          <cell r="C101">
            <v>6.7073999999999998</v>
          </cell>
          <cell r="D101">
            <v>2.4209999999999998</v>
          </cell>
        </row>
        <row r="102">
          <cell r="A102" t="str">
            <v>T1.2021</v>
          </cell>
          <cell r="B102">
            <v>3.7976000000000001</v>
          </cell>
          <cell r="C102">
            <v>6.7353999999999994</v>
          </cell>
          <cell r="D102">
            <v>2.4620000000000002</v>
          </cell>
        </row>
        <row r="103">
          <cell r="A103" t="str">
            <v>T2.2021</v>
          </cell>
          <cell r="B103">
            <v>3.7309999999999999</v>
          </cell>
          <cell r="C103">
            <v>6.7158999999999995</v>
          </cell>
          <cell r="D103">
            <v>2.391</v>
          </cell>
        </row>
        <row r="104">
          <cell r="A104" t="str">
            <v>T3.2021</v>
          </cell>
          <cell r="B104">
            <v>3.5399000000000003</v>
          </cell>
          <cell r="C104">
            <v>6.6036999999999999</v>
          </cell>
          <cell r="D104">
            <v>2.4249999999999998</v>
          </cell>
        </row>
        <row r="105">
          <cell r="A105" t="str">
            <v>T4.2021</v>
          </cell>
          <cell r="B105">
            <v>3.3633000000000002</v>
          </cell>
          <cell r="C105">
            <v>6.4241000000000001</v>
          </cell>
          <cell r="D105">
            <v>2.266</v>
          </cell>
        </row>
        <row r="106">
          <cell r="A106" t="str">
            <v>T1.2022</v>
          </cell>
          <cell r="B106">
            <v>3.2034000000000002</v>
          </cell>
          <cell r="C106">
            <v>6.2843999999999998</v>
          </cell>
          <cell r="D106">
            <v>2.25</v>
          </cell>
        </row>
        <row r="107">
          <cell r="A107" t="str">
            <v>T2.2022</v>
          </cell>
          <cell r="B107">
            <v>3.1695000000000002</v>
          </cell>
          <cell r="C107">
            <v>6.1974</v>
          </cell>
          <cell r="D107">
            <v>2.2589999999999999</v>
          </cell>
        </row>
        <row r="108">
          <cell r="A108" t="str">
            <v>T3.2022</v>
          </cell>
          <cell r="B108">
            <v>3.1484999999999999</v>
          </cell>
          <cell r="C108">
            <v>6.1772999999999998</v>
          </cell>
          <cell r="D108">
            <v>2.2410000000000001</v>
          </cell>
        </row>
        <row r="109">
          <cell r="A109" t="str">
            <v>T4.2022</v>
          </cell>
          <cell r="B109">
            <v>3.0526999999999997</v>
          </cell>
          <cell r="C109">
            <v>6.1319999999999997</v>
          </cell>
          <cell r="D109">
            <v>2.1930000000000001</v>
          </cell>
        </row>
        <row r="110">
          <cell r="A110" t="str">
            <v>T1.2023</v>
          </cell>
          <cell r="B110">
            <v>3.016</v>
          </cell>
          <cell r="C110">
            <v>6.1101000000000001</v>
          </cell>
          <cell r="D110">
            <v>2.1859999999999999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art_profit_2008_2021"/>
      <sheetName val="Part_profit_redistrib_LT"/>
      <sheetName val="Part_profit_redistrib_2008_2023"/>
      <sheetName val="Part_profit_redistrib_1998_2023"/>
      <sheetName val="Part_salaires"/>
      <sheetName val="Taux_marge"/>
      <sheetName val="Données_CT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>
        <row r="2">
          <cell r="O2" t="str">
            <v>Part du profit avant redistribution (échelle de gauche)</v>
          </cell>
          <cell r="R2" t="str">
            <v>Part du profit après redistribution (échelle de droite)</v>
          </cell>
          <cell r="S2" t="str">
            <v xml:space="preserve">Part des salaires </v>
          </cell>
        </row>
        <row r="16">
          <cell r="A16" t="str">
            <v>1952T2</v>
          </cell>
          <cell r="S16">
            <v>0.68870895186684666</v>
          </cell>
          <cell r="T16">
            <v>0.68870895186684666</v>
          </cell>
        </row>
        <row r="17">
          <cell r="A17" t="str">
            <v>1952T3</v>
          </cell>
          <cell r="S17">
            <v>0.6794363716424483</v>
          </cell>
          <cell r="T17">
            <v>0.6794363716424483</v>
          </cell>
        </row>
        <row r="18">
          <cell r="A18" t="str">
            <v>1952T4</v>
          </cell>
          <cell r="S18">
            <v>0.69158460161145929</v>
          </cell>
          <cell r="T18">
            <v>0.69158460161145929</v>
          </cell>
        </row>
        <row r="19">
          <cell r="A19" t="str">
            <v>1953T1</v>
          </cell>
          <cell r="S19">
            <v>0.68137687555163284</v>
          </cell>
          <cell r="T19">
            <v>0.68137687555163284</v>
          </cell>
        </row>
        <row r="20">
          <cell r="A20" t="str">
            <v>1953T2</v>
          </cell>
          <cell r="S20">
            <v>0.67082079931241956</v>
          </cell>
          <cell r="T20">
            <v>0.67082079931241956</v>
          </cell>
        </row>
        <row r="21">
          <cell r="A21" t="str">
            <v>1953T3</v>
          </cell>
          <cell r="S21">
            <v>0.67321657411362656</v>
          </cell>
          <cell r="T21">
            <v>0.67321657411362656</v>
          </cell>
        </row>
        <row r="22">
          <cell r="A22" t="str">
            <v>1953T4</v>
          </cell>
          <cell r="S22">
            <v>0.67056856187290981</v>
          </cell>
          <cell r="T22">
            <v>0.67056856187290981</v>
          </cell>
        </row>
        <row r="23">
          <cell r="A23" t="str">
            <v>1954T1</v>
          </cell>
          <cell r="S23">
            <v>0.69053601340033499</v>
          </cell>
          <cell r="T23">
            <v>0.69053601340033499</v>
          </cell>
        </row>
        <row r="24">
          <cell r="A24" t="str">
            <v>1954T2</v>
          </cell>
          <cell r="S24">
            <v>0.68686868686868685</v>
          </cell>
          <cell r="T24">
            <v>0.68686868686868685</v>
          </cell>
        </row>
        <row r="25">
          <cell r="A25" t="str">
            <v>1954T3</v>
          </cell>
          <cell r="S25">
            <v>0.67527386541471057</v>
          </cell>
          <cell r="T25">
            <v>0.67527386541471057</v>
          </cell>
        </row>
        <row r="26">
          <cell r="A26" t="str">
            <v>1954T4</v>
          </cell>
          <cell r="S26">
            <v>0.6901408450704225</v>
          </cell>
          <cell r="T26">
            <v>0.6901408450704225</v>
          </cell>
        </row>
        <row r="27">
          <cell r="A27" t="str">
            <v>1955T1</v>
          </cell>
          <cell r="S27">
            <v>0.68943151468905006</v>
          </cell>
          <cell r="T27">
            <v>0.68943151468905006</v>
          </cell>
        </row>
        <row r="28">
          <cell r="A28" t="str">
            <v>1955T2</v>
          </cell>
          <cell r="S28">
            <v>0.68036697247706424</v>
          </cell>
          <cell r="T28">
            <v>0.68036697247706424</v>
          </cell>
        </row>
        <row r="29">
          <cell r="A29" t="str">
            <v>1955T3</v>
          </cell>
          <cell r="S29">
            <v>0.68500000000000005</v>
          </cell>
          <cell r="T29">
            <v>0.68500000000000005</v>
          </cell>
        </row>
        <row r="30">
          <cell r="A30" t="str">
            <v>1955T4</v>
          </cell>
          <cell r="S30">
            <v>0.68799723279142166</v>
          </cell>
          <cell r="T30">
            <v>0.68799723279142166</v>
          </cell>
        </row>
        <row r="31">
          <cell r="A31" t="str">
            <v>1956T1</v>
          </cell>
          <cell r="S31">
            <v>0.69993188010899188</v>
          </cell>
          <cell r="T31">
            <v>0.69993188010899188</v>
          </cell>
        </row>
        <row r="32">
          <cell r="A32" t="str">
            <v>1956T2</v>
          </cell>
          <cell r="S32">
            <v>0.68586218052410219</v>
          </cell>
          <cell r="T32">
            <v>0.68586218052410219</v>
          </cell>
        </row>
        <row r="33">
          <cell r="A33" t="str">
            <v>1956T3</v>
          </cell>
          <cell r="S33">
            <v>0.69379968203497622</v>
          </cell>
          <cell r="T33">
            <v>0.69379968203497622</v>
          </cell>
        </row>
        <row r="34">
          <cell r="A34" t="str">
            <v>1956T4</v>
          </cell>
          <cell r="S34">
            <v>0.68595041322314054</v>
          </cell>
          <cell r="T34">
            <v>0.68595041322314054</v>
          </cell>
        </row>
        <row r="35">
          <cell r="A35" t="str">
            <v>1957T1</v>
          </cell>
          <cell r="S35">
            <v>0.68330362448009507</v>
          </cell>
          <cell r="T35">
            <v>0.68330362448009507</v>
          </cell>
        </row>
        <row r="36">
          <cell r="A36" t="str">
            <v>1957T2</v>
          </cell>
          <cell r="S36">
            <v>0.70068027210884354</v>
          </cell>
          <cell r="T36">
            <v>0.70068027210884354</v>
          </cell>
        </row>
        <row r="37">
          <cell r="A37" t="str">
            <v>1957T3</v>
          </cell>
          <cell r="S37">
            <v>0.68674698795180722</v>
          </cell>
          <cell r="T37">
            <v>0.68674698795180722</v>
          </cell>
        </row>
        <row r="38">
          <cell r="A38" t="str">
            <v>1957T4</v>
          </cell>
          <cell r="S38">
            <v>0.68426695255963554</v>
          </cell>
          <cell r="T38">
            <v>0.68426695255963554</v>
          </cell>
        </row>
        <row r="39">
          <cell r="A39" t="str">
            <v>1958T1</v>
          </cell>
          <cell r="S39">
            <v>0.67315470171890801</v>
          </cell>
          <cell r="T39">
            <v>0.67315470171890801</v>
          </cell>
        </row>
        <row r="40">
          <cell r="A40" t="str">
            <v>1958T2</v>
          </cell>
          <cell r="S40">
            <v>0.68068266139005684</v>
          </cell>
          <cell r="T40">
            <v>0.68068266139005684</v>
          </cell>
        </row>
        <row r="41">
          <cell r="A41" t="str">
            <v>1958T3</v>
          </cell>
          <cell r="S41">
            <v>0.68855672629257514</v>
          </cell>
          <cell r="T41">
            <v>0.68855672629257514</v>
          </cell>
        </row>
        <row r="42">
          <cell r="A42" t="str">
            <v>1958T4</v>
          </cell>
          <cell r="S42">
            <v>0.68668596237337198</v>
          </cell>
          <cell r="T42">
            <v>0.68668596237337198</v>
          </cell>
        </row>
        <row r="43">
          <cell r="A43" t="str">
            <v>1959T1</v>
          </cell>
          <cell r="S43">
            <v>0.68494445757504141</v>
          </cell>
          <cell r="T43">
            <v>0.68494445757504141</v>
          </cell>
        </row>
        <row r="44">
          <cell r="A44" t="str">
            <v>1959T2</v>
          </cell>
          <cell r="S44">
            <v>0.67140600315955767</v>
          </cell>
          <cell r="T44">
            <v>0.67140600315955767</v>
          </cell>
        </row>
        <row r="45">
          <cell r="A45" t="str">
            <v>1959T3</v>
          </cell>
          <cell r="S45">
            <v>0.67397563676633443</v>
          </cell>
          <cell r="T45">
            <v>0.67397563676633443</v>
          </cell>
        </row>
        <row r="46">
          <cell r="A46" t="str">
            <v>1959T4</v>
          </cell>
          <cell r="S46">
            <v>0.65724530689727911</v>
          </cell>
          <cell r="T46">
            <v>0.65724530689727911</v>
          </cell>
        </row>
        <row r="47">
          <cell r="A47" t="str">
            <v>1960T1</v>
          </cell>
          <cell r="S47">
            <v>0.662316138388233</v>
          </cell>
          <cell r="T47">
            <v>0.662316138388233</v>
          </cell>
        </row>
        <row r="48">
          <cell r="A48" t="str">
            <v>1960T2</v>
          </cell>
          <cell r="S48">
            <v>0.65448372278809663</v>
          </cell>
          <cell r="T48">
            <v>0.65448372278809663</v>
          </cell>
        </row>
        <row r="49">
          <cell r="A49" t="str">
            <v>1960T3</v>
          </cell>
          <cell r="S49">
            <v>0.6585984774546163</v>
          </cell>
          <cell r="T49">
            <v>0.6585984774546163</v>
          </cell>
        </row>
        <row r="50">
          <cell r="A50" t="str">
            <v>1960T4</v>
          </cell>
          <cell r="S50">
            <v>0.66229570505511215</v>
          </cell>
          <cell r="T50">
            <v>0.66229570505511215</v>
          </cell>
        </row>
        <row r="51">
          <cell r="A51" t="str">
            <v>1961T1</v>
          </cell>
          <cell r="S51">
            <v>0.6535792549306062</v>
          </cell>
          <cell r="T51">
            <v>0.6535792549306062</v>
          </cell>
        </row>
        <row r="52">
          <cell r="A52" t="str">
            <v>1961T2</v>
          </cell>
          <cell r="S52">
            <v>0.67248908296943222</v>
          </cell>
          <cell r="T52">
            <v>0.67248908296943222</v>
          </cell>
        </row>
        <row r="53">
          <cell r="A53" t="str">
            <v>1961T3</v>
          </cell>
          <cell r="S53">
            <v>0.67980734926864073</v>
          </cell>
          <cell r="T53">
            <v>0.67980734926864073</v>
          </cell>
        </row>
        <row r="54">
          <cell r="A54" t="str">
            <v>1961T4</v>
          </cell>
          <cell r="S54">
            <v>0.68772973919131797</v>
          </cell>
          <cell r="T54">
            <v>0.68772973919131797</v>
          </cell>
        </row>
        <row r="55">
          <cell r="A55" t="str">
            <v>1962T1</v>
          </cell>
          <cell r="S55">
            <v>0.68225399495374262</v>
          </cell>
          <cell r="T55">
            <v>0.68225399495374262</v>
          </cell>
        </row>
        <row r="56">
          <cell r="A56" t="str">
            <v>1962T2</v>
          </cell>
          <cell r="S56">
            <v>0.68796433878157492</v>
          </cell>
          <cell r="T56">
            <v>0.68796433878157492</v>
          </cell>
        </row>
        <row r="57">
          <cell r="A57" t="str">
            <v>1962T3</v>
          </cell>
          <cell r="S57">
            <v>0.69150137074665385</v>
          </cell>
          <cell r="T57">
            <v>0.69150137074665385</v>
          </cell>
        </row>
        <row r="58">
          <cell r="A58" t="str">
            <v>1962T4</v>
          </cell>
          <cell r="S58">
            <v>0.69400532164658002</v>
          </cell>
          <cell r="T58">
            <v>0.69400532164658002</v>
          </cell>
        </row>
        <row r="59">
          <cell r="A59" t="str">
            <v>1963T1</v>
          </cell>
          <cell r="S59">
            <v>0.74955364388897916</v>
          </cell>
          <cell r="T59">
            <v>0.74955364388897916</v>
          </cell>
        </row>
        <row r="60">
          <cell r="A60" t="str">
            <v>1963T2</v>
          </cell>
          <cell r="S60">
            <v>0.68475157053112501</v>
          </cell>
          <cell r="T60">
            <v>0.68475157053112501</v>
          </cell>
        </row>
        <row r="61">
          <cell r="A61" t="str">
            <v>1963T3</v>
          </cell>
          <cell r="S61">
            <v>0.66648728642540023</v>
          </cell>
          <cell r="T61">
            <v>0.66648728642540023</v>
          </cell>
        </row>
        <row r="62">
          <cell r="A62" t="str">
            <v>1963T4</v>
          </cell>
          <cell r="S62">
            <v>0.69414640771424685</v>
          </cell>
          <cell r="T62">
            <v>0.69414640771424685</v>
          </cell>
        </row>
        <row r="63">
          <cell r="A63" t="str">
            <v>1964T1</v>
          </cell>
          <cell r="S63">
            <v>0.686724970630466</v>
          </cell>
          <cell r="T63">
            <v>0.686724970630466</v>
          </cell>
        </row>
        <row r="64">
          <cell r="A64" t="str">
            <v>1964T2</v>
          </cell>
          <cell r="S64">
            <v>0.69793281653746775</v>
          </cell>
          <cell r="T64">
            <v>0.69793281653746775</v>
          </cell>
        </row>
        <row r="65">
          <cell r="A65" t="str">
            <v>1964T3</v>
          </cell>
          <cell r="S65">
            <v>0.6924041113060917</v>
          </cell>
          <cell r="T65">
            <v>0.6924041113060917</v>
          </cell>
        </row>
        <row r="66">
          <cell r="A66" t="str">
            <v>1964T4</v>
          </cell>
          <cell r="S66">
            <v>0.68800194694572891</v>
          </cell>
          <cell r="T66">
            <v>0.68800194694572891</v>
          </cell>
        </row>
        <row r="67">
          <cell r="A67" t="str">
            <v>1965T1</v>
          </cell>
          <cell r="S67">
            <v>0.69106178764247139</v>
          </cell>
          <cell r="T67">
            <v>0.69106178764247139</v>
          </cell>
        </row>
        <row r="68">
          <cell r="A68" t="str">
            <v>1965T2</v>
          </cell>
          <cell r="S68">
            <v>0.6883939038686987</v>
          </cell>
          <cell r="T68">
            <v>0.6883939038686987</v>
          </cell>
        </row>
        <row r="69">
          <cell r="A69" t="str">
            <v>1965T3</v>
          </cell>
          <cell r="S69">
            <v>0.68719834520799816</v>
          </cell>
          <cell r="T69">
            <v>0.68719834520799816</v>
          </cell>
        </row>
        <row r="70">
          <cell r="A70" t="str">
            <v>1965T4</v>
          </cell>
          <cell r="S70">
            <v>0.68902714932126696</v>
          </cell>
          <cell r="T70">
            <v>0.68902714932126696</v>
          </cell>
        </row>
        <row r="71">
          <cell r="A71" t="str">
            <v>1966T1</v>
          </cell>
          <cell r="S71">
            <v>0.68821503943130069</v>
          </cell>
          <cell r="T71">
            <v>0.68821503943130069</v>
          </cell>
        </row>
        <row r="72">
          <cell r="A72" t="str">
            <v>1966T2</v>
          </cell>
          <cell r="S72">
            <v>0.68028017241379313</v>
          </cell>
          <cell r="T72">
            <v>0.68028017241379313</v>
          </cell>
        </row>
        <row r="73">
          <cell r="A73" t="str">
            <v>1966T3</v>
          </cell>
          <cell r="S73">
            <v>0.68366263012534523</v>
          </cell>
          <cell r="T73">
            <v>0.68366263012534523</v>
          </cell>
        </row>
        <row r="74">
          <cell r="A74" t="str">
            <v>1966T4</v>
          </cell>
          <cell r="S74">
            <v>0.69029889879391715</v>
          </cell>
          <cell r="T74">
            <v>0.69029889879391715</v>
          </cell>
        </row>
        <row r="75">
          <cell r="A75" t="str">
            <v>1967T1</v>
          </cell>
          <cell r="S75">
            <v>0.68786303882604705</v>
          </cell>
          <cell r="T75">
            <v>0.68786303882604705</v>
          </cell>
        </row>
        <row r="76">
          <cell r="A76" t="str">
            <v>1967T2</v>
          </cell>
          <cell r="S76">
            <v>0.68933212450891523</v>
          </cell>
          <cell r="T76">
            <v>0.68933212450891523</v>
          </cell>
        </row>
        <row r="77">
          <cell r="A77" t="str">
            <v>1967T3</v>
          </cell>
          <cell r="S77">
            <v>0.67685546875000002</v>
          </cell>
          <cell r="T77">
            <v>0.67685546875000002</v>
          </cell>
        </row>
        <row r="78">
          <cell r="A78" t="str">
            <v>1967T4</v>
          </cell>
          <cell r="S78">
            <v>0.68289128533955124</v>
          </cell>
          <cell r="T78">
            <v>0.68289128533955124</v>
          </cell>
        </row>
        <row r="79">
          <cell r="A79" t="str">
            <v>1968T1</v>
          </cell>
          <cell r="S79">
            <v>0.67161254199328113</v>
          </cell>
          <cell r="T79">
            <v>0.67161254199328113</v>
          </cell>
        </row>
        <row r="80">
          <cell r="A80" t="str">
            <v>1968T2</v>
          </cell>
          <cell r="S80">
            <v>0.72374245472837029</v>
          </cell>
          <cell r="T80">
            <v>0.72374245472837029</v>
          </cell>
        </row>
        <row r="81">
          <cell r="A81" t="str">
            <v>1968T3</v>
          </cell>
          <cell r="S81">
            <v>0.69726374683101666</v>
          </cell>
          <cell r="T81">
            <v>0.69726374683101666</v>
          </cell>
        </row>
        <row r="82">
          <cell r="A82" t="str">
            <v>1968T4</v>
          </cell>
          <cell r="S82">
            <v>0.68731168396384323</v>
          </cell>
          <cell r="T82">
            <v>0.68731168396384323</v>
          </cell>
        </row>
        <row r="83">
          <cell r="A83" t="str">
            <v>1969T1</v>
          </cell>
          <cell r="S83">
            <v>0.68853800212713723</v>
          </cell>
          <cell r="T83">
            <v>0.68853800212713723</v>
          </cell>
        </row>
        <row r="84">
          <cell r="A84" t="str">
            <v>1969T2</v>
          </cell>
          <cell r="S84">
            <v>0.68777742549143961</v>
          </cell>
          <cell r="T84">
            <v>0.68777742549143961</v>
          </cell>
        </row>
        <row r="85">
          <cell r="A85" t="str">
            <v>1969T3</v>
          </cell>
          <cell r="S85">
            <v>0.69764540776547623</v>
          </cell>
          <cell r="T85">
            <v>0.69764540776547623</v>
          </cell>
        </row>
        <row r="86">
          <cell r="A86" t="str">
            <v>1969T4</v>
          </cell>
          <cell r="S86">
            <v>0.71050416953561313</v>
          </cell>
          <cell r="T86">
            <v>0.71050416953561313</v>
          </cell>
        </row>
        <row r="87">
          <cell r="A87" t="str">
            <v>1970T1</v>
          </cell>
          <cell r="S87">
            <v>0.69924539254099549</v>
          </cell>
          <cell r="T87">
            <v>0.69924539254099549</v>
          </cell>
        </row>
        <row r="88">
          <cell r="A88" t="str">
            <v>1970T2</v>
          </cell>
          <cell r="S88">
            <v>0.69426172148355503</v>
          </cell>
          <cell r="T88">
            <v>0.69426172148355503</v>
          </cell>
        </row>
        <row r="89">
          <cell r="A89" t="str">
            <v>1970T3</v>
          </cell>
          <cell r="S89">
            <v>0.68655812701829921</v>
          </cell>
          <cell r="T89">
            <v>0.68655812701829921</v>
          </cell>
        </row>
        <row r="90">
          <cell r="A90" t="str">
            <v>1970T4</v>
          </cell>
          <cell r="S90">
            <v>0.69563212332828239</v>
          </cell>
          <cell r="T90">
            <v>0.69563212332828239</v>
          </cell>
        </row>
        <row r="91">
          <cell r="A91" t="str">
            <v>1971T1</v>
          </cell>
          <cell r="S91">
            <v>0.68526897938662645</v>
          </cell>
          <cell r="T91">
            <v>0.68526897938662645</v>
          </cell>
        </row>
        <row r="92">
          <cell r="A92" t="str">
            <v>1971T2</v>
          </cell>
          <cell r="S92">
            <v>0.68996791707798633</v>
          </cell>
          <cell r="T92">
            <v>0.68996791707798633</v>
          </cell>
        </row>
        <row r="93">
          <cell r="A93" t="str">
            <v>1971T3</v>
          </cell>
          <cell r="S93">
            <v>0.6854680534918276</v>
          </cell>
          <cell r="T93">
            <v>0.6854680534918276</v>
          </cell>
        </row>
        <row r="94">
          <cell r="A94" t="str">
            <v>1971T4</v>
          </cell>
          <cell r="S94">
            <v>0.70094173042966446</v>
          </cell>
          <cell r="T94">
            <v>0.70094173042966446</v>
          </cell>
        </row>
        <row r="95">
          <cell r="A95" t="str">
            <v>1972T1</v>
          </cell>
          <cell r="S95">
            <v>0.69062748212867364</v>
          </cell>
          <cell r="T95">
            <v>0.69062748212867364</v>
          </cell>
        </row>
        <row r="96">
          <cell r="A96" t="str">
            <v>1972T2</v>
          </cell>
          <cell r="S96">
            <v>0.70037976097397525</v>
          </cell>
          <cell r="T96">
            <v>0.70037976097397525</v>
          </cell>
        </row>
        <row r="97">
          <cell r="A97" t="str">
            <v>1972T3</v>
          </cell>
          <cell r="S97">
            <v>0.69653723948516355</v>
          </cell>
          <cell r="T97">
            <v>0.69653723948516355</v>
          </cell>
        </row>
        <row r="98">
          <cell r="A98" t="str">
            <v>1972T4</v>
          </cell>
          <cell r="S98">
            <v>0.70172782794800859</v>
          </cell>
          <cell r="T98">
            <v>0.70172782794800859</v>
          </cell>
        </row>
        <row r="99">
          <cell r="A99" t="str">
            <v>1973T1</v>
          </cell>
          <cell r="S99">
            <v>0.69625049860390897</v>
          </cell>
          <cell r="T99">
            <v>0.69625049860390897</v>
          </cell>
        </row>
        <row r="100">
          <cell r="A100" t="str">
            <v>1973T2</v>
          </cell>
          <cell r="S100">
            <v>0.69405736723650824</v>
          </cell>
          <cell r="T100">
            <v>0.69405736723650824</v>
          </cell>
        </row>
        <row r="101">
          <cell r="A101" t="str">
            <v>1973T3</v>
          </cell>
          <cell r="S101">
            <v>0.6865272042474021</v>
          </cell>
          <cell r="T101">
            <v>0.6865272042474021</v>
          </cell>
        </row>
        <row r="102">
          <cell r="A102" t="str">
            <v>1973T4</v>
          </cell>
          <cell r="S102">
            <v>0.67630380616891494</v>
          </cell>
          <cell r="T102">
            <v>0.67630380616891494</v>
          </cell>
          <cell r="U102">
            <v>0.67630380616891494</v>
          </cell>
          <cell r="V102">
            <v>87</v>
          </cell>
        </row>
        <row r="103">
          <cell r="A103" t="str">
            <v>1974T1</v>
          </cell>
          <cell r="S103">
            <v>0.69902010474742349</v>
          </cell>
          <cell r="U103">
            <v>0.69902010474742349</v>
          </cell>
          <cell r="V103">
            <v>88</v>
          </cell>
        </row>
        <row r="104">
          <cell r="A104" t="str">
            <v>1974T2</v>
          </cell>
          <cell r="S104">
            <v>0.71419783464566922</v>
          </cell>
          <cell r="U104">
            <v>0.71419783464566922</v>
          </cell>
          <cell r="V104">
            <v>89</v>
          </cell>
        </row>
        <row r="105">
          <cell r="A105" t="str">
            <v>1974T3</v>
          </cell>
          <cell r="S105">
            <v>0.70374662031672452</v>
          </cell>
          <cell r="U105">
            <v>0.70374662031672452</v>
          </cell>
          <cell r="V105">
            <v>90</v>
          </cell>
        </row>
        <row r="106">
          <cell r="A106" t="str">
            <v>1974T4</v>
          </cell>
          <cell r="S106">
            <v>0.69869368366362339</v>
          </cell>
          <cell r="U106">
            <v>0.69869368366362339</v>
          </cell>
          <cell r="V106">
            <v>91</v>
          </cell>
        </row>
        <row r="107">
          <cell r="A107" t="str">
            <v>1975T1</v>
          </cell>
          <cell r="S107">
            <v>0.71319235373063949</v>
          </cell>
          <cell r="U107">
            <v>0.71319235373063949</v>
          </cell>
          <cell r="V107">
            <v>92</v>
          </cell>
        </row>
        <row r="108">
          <cell r="A108" t="str">
            <v>1975T2</v>
          </cell>
          <cell r="S108">
            <v>0.72621248755511303</v>
          </cell>
          <cell r="U108">
            <v>0.72621248755511303</v>
          </cell>
          <cell r="V108">
            <v>93</v>
          </cell>
        </row>
        <row r="109">
          <cell r="A109" t="str">
            <v>1975T3</v>
          </cell>
          <cell r="S109">
            <v>0.73329625252033648</v>
          </cell>
          <cell r="U109">
            <v>0.73329625252033648</v>
          </cell>
          <cell r="V109">
            <v>94</v>
          </cell>
        </row>
        <row r="110">
          <cell r="A110" t="str">
            <v>1975T4</v>
          </cell>
          <cell r="S110">
            <v>0.73237545320263187</v>
          </cell>
          <cell r="U110">
            <v>0.73237545320263187</v>
          </cell>
          <cell r="V110">
            <v>95</v>
          </cell>
        </row>
        <row r="111">
          <cell r="A111" t="str">
            <v>1976T1</v>
          </cell>
          <cell r="S111">
            <v>0.73134905295709318</v>
          </cell>
          <cell r="U111">
            <v>0.73134905295709318</v>
          </cell>
          <cell r="V111">
            <v>96</v>
          </cell>
        </row>
        <row r="112">
          <cell r="A112" t="str">
            <v>1976T2</v>
          </cell>
          <cell r="S112">
            <v>0.72805666769325539</v>
          </cell>
          <cell r="U112">
            <v>0.72805666769325539</v>
          </cell>
          <cell r="V112">
            <v>97</v>
          </cell>
        </row>
        <row r="113">
          <cell r="A113" t="str">
            <v>1976T3</v>
          </cell>
          <cell r="S113">
            <v>0.72724310554222582</v>
          </cell>
          <cell r="U113">
            <v>0.72724310554222582</v>
          </cell>
          <cell r="V113">
            <v>98</v>
          </cell>
        </row>
        <row r="114">
          <cell r="A114" t="str">
            <v>1976T4</v>
          </cell>
          <cell r="S114">
            <v>0.72828233677762833</v>
          </cell>
          <cell r="U114">
            <v>0.72828233677762833</v>
          </cell>
          <cell r="V114">
            <v>99</v>
          </cell>
        </row>
        <row r="115">
          <cell r="A115" t="str">
            <v>1977T1</v>
          </cell>
          <cell r="S115">
            <v>0.72194826303754922</v>
          </cell>
          <cell r="U115">
            <v>0.72194826303754922</v>
          </cell>
          <cell r="V115">
            <v>100</v>
          </cell>
        </row>
        <row r="116">
          <cell r="A116" t="str">
            <v>1977T2</v>
          </cell>
          <cell r="S116">
            <v>0.71444550974752319</v>
          </cell>
          <cell r="U116">
            <v>0.71444550974752319</v>
          </cell>
          <cell r="V116">
            <v>101</v>
          </cell>
        </row>
        <row r="117">
          <cell r="A117" t="str">
            <v>1977T3</v>
          </cell>
          <cell r="S117">
            <v>0.71429681429681446</v>
          </cell>
          <cell r="U117">
            <v>0.71429681429681446</v>
          </cell>
          <cell r="V117">
            <v>102</v>
          </cell>
        </row>
        <row r="118">
          <cell r="A118" t="str">
            <v>1977T4</v>
          </cell>
          <cell r="S118">
            <v>0.72428989937587573</v>
          </cell>
          <cell r="U118">
            <v>0.72428989937587573</v>
          </cell>
          <cell r="V118">
            <v>103</v>
          </cell>
        </row>
        <row r="119">
          <cell r="A119" t="str">
            <v>1978T1</v>
          </cell>
          <cell r="S119">
            <v>0.73153455309989246</v>
          </cell>
          <cell r="U119">
            <v>0.73153455309989246</v>
          </cell>
          <cell r="V119">
            <v>104</v>
          </cell>
        </row>
        <row r="120">
          <cell r="A120" t="str">
            <v>1978T2</v>
          </cell>
          <cell r="S120">
            <v>0.72248746431227662</v>
          </cell>
          <cell r="U120">
            <v>0.72248746431227662</v>
          </cell>
          <cell r="V120">
            <v>105</v>
          </cell>
        </row>
        <row r="121">
          <cell r="A121" t="str">
            <v>1978T3</v>
          </cell>
          <cell r="S121">
            <v>0.71700551542704183</v>
          </cell>
          <cell r="U121">
            <v>0.71700551542704183</v>
          </cell>
          <cell r="V121">
            <v>106</v>
          </cell>
        </row>
        <row r="122">
          <cell r="A122" t="str">
            <v>1978T4</v>
          </cell>
          <cell r="S122">
            <v>0.71893823608738661</v>
          </cell>
          <cell r="U122">
            <v>0.71893823608738661</v>
          </cell>
          <cell r="V122">
            <v>107</v>
          </cell>
        </row>
        <row r="123">
          <cell r="A123" t="str">
            <v>1979T1</v>
          </cell>
          <cell r="S123">
            <v>0.71534873630545603</v>
          </cell>
          <cell r="U123">
            <v>0.71534873630545603</v>
          </cell>
          <cell r="V123">
            <v>108</v>
          </cell>
        </row>
        <row r="124">
          <cell r="A124" t="str">
            <v>1979T2</v>
          </cell>
          <cell r="S124">
            <v>0.72845424523276869</v>
          </cell>
          <cell r="U124">
            <v>0.72845424523276869</v>
          </cell>
          <cell r="V124">
            <v>109</v>
          </cell>
        </row>
        <row r="125">
          <cell r="A125" t="str">
            <v>1979T3</v>
          </cell>
          <cell r="S125">
            <v>0.72286647611269905</v>
          </cell>
          <cell r="U125">
            <v>0.72286647611269905</v>
          </cell>
          <cell r="V125">
            <v>110</v>
          </cell>
        </row>
        <row r="126">
          <cell r="A126" t="str">
            <v>1979T4</v>
          </cell>
          <cell r="S126">
            <v>0.72929942627995159</v>
          </cell>
          <cell r="U126">
            <v>0.72929942627995159</v>
          </cell>
          <cell r="V126">
            <v>111</v>
          </cell>
        </row>
        <row r="127">
          <cell r="A127" t="str">
            <v>1980T1</v>
          </cell>
          <cell r="S127">
            <v>0.72160330986316457</v>
          </cell>
          <cell r="U127">
            <v>0.72160330986316457</v>
          </cell>
          <cell r="V127">
            <v>112</v>
          </cell>
        </row>
        <row r="128">
          <cell r="A128" t="str">
            <v>1980T2</v>
          </cell>
          <cell r="S128">
            <v>0.72990068246129947</v>
          </cell>
          <cell r="U128">
            <v>0.72990068246129947</v>
          </cell>
          <cell r="V128">
            <v>113</v>
          </cell>
        </row>
        <row r="129">
          <cell r="A129" t="str">
            <v>1980T3</v>
          </cell>
          <cell r="S129">
            <v>0.73553614610026341</v>
          </cell>
          <cell r="U129">
            <v>0.73553614610026341</v>
          </cell>
          <cell r="V129">
            <v>114</v>
          </cell>
        </row>
        <row r="130">
          <cell r="A130" t="str">
            <v>1980T4</v>
          </cell>
          <cell r="S130">
            <v>0.74596114155576121</v>
          </cell>
          <cell r="U130">
            <v>0.74596114155576121</v>
          </cell>
          <cell r="V130">
            <v>115</v>
          </cell>
          <cell r="W130">
            <v>0.74596114155576121</v>
          </cell>
          <cell r="X130">
            <v>115</v>
          </cell>
        </row>
        <row r="131">
          <cell r="A131" t="str">
            <v>1981T1</v>
          </cell>
          <cell r="S131">
            <v>0.73924441017733233</v>
          </cell>
          <cell r="W131">
            <v>0.73924441017733233</v>
          </cell>
          <cell r="X131">
            <v>116</v>
          </cell>
        </row>
        <row r="132">
          <cell r="A132" t="str">
            <v>1981T2</v>
          </cell>
          <cell r="S132">
            <v>0.73719221604447982</v>
          </cell>
          <cell r="W132">
            <v>0.73719221604447982</v>
          </cell>
          <cell r="X132">
            <v>117</v>
          </cell>
        </row>
        <row r="133">
          <cell r="A133" t="str">
            <v>1981T3</v>
          </cell>
          <cell r="S133">
            <v>0.73306664966691104</v>
          </cell>
          <cell r="W133">
            <v>0.73306664966691104</v>
          </cell>
          <cell r="X133">
            <v>118</v>
          </cell>
        </row>
        <row r="134">
          <cell r="A134" t="str">
            <v>1981T4</v>
          </cell>
          <cell r="S134">
            <v>0.73157693191391604</v>
          </cell>
          <cell r="W134">
            <v>0.73157693191391604</v>
          </cell>
          <cell r="X134">
            <v>119</v>
          </cell>
        </row>
        <row r="135">
          <cell r="A135" t="str">
            <v>1982T1</v>
          </cell>
          <cell r="S135">
            <v>0.73234605702845545</v>
          </cell>
          <cell r="W135">
            <v>0.73234605702845545</v>
          </cell>
          <cell r="X135">
            <v>120</v>
          </cell>
        </row>
        <row r="136">
          <cell r="A136" t="str">
            <v>1982T2</v>
          </cell>
          <cell r="S136">
            <v>0.72910720401872353</v>
          </cell>
          <cell r="W136">
            <v>0.72910720401872353</v>
          </cell>
          <cell r="X136">
            <v>121</v>
          </cell>
        </row>
        <row r="137">
          <cell r="A137" t="str">
            <v>1982T3</v>
          </cell>
          <cell r="S137">
            <v>0.73964009990917357</v>
          </cell>
          <cell r="W137">
            <v>0.73964009990917357</v>
          </cell>
          <cell r="X137">
            <v>122</v>
          </cell>
        </row>
        <row r="138">
          <cell r="A138" t="str">
            <v>1982T4</v>
          </cell>
          <cell r="S138">
            <v>0.73907606807919424</v>
          </cell>
          <cell r="W138">
            <v>0.73907606807919424</v>
          </cell>
          <cell r="X138">
            <v>123</v>
          </cell>
        </row>
        <row r="139">
          <cell r="A139" t="str">
            <v>1983T1</v>
          </cell>
          <cell r="S139">
            <v>0.73944127446616226</v>
          </cell>
          <cell r="W139">
            <v>0.73944127446616226</v>
          </cell>
          <cell r="X139">
            <v>124</v>
          </cell>
        </row>
        <row r="140">
          <cell r="A140" t="str">
            <v>1983T2</v>
          </cell>
          <cell r="S140">
            <v>0.73244186656868404</v>
          </cell>
          <cell r="W140">
            <v>0.73244186656868404</v>
          </cell>
          <cell r="X140">
            <v>125</v>
          </cell>
        </row>
        <row r="141">
          <cell r="A141" t="str">
            <v>1983T3</v>
          </cell>
          <cell r="S141">
            <v>0.72818697965730583</v>
          </cell>
          <cell r="W141">
            <v>0.72818697965730583</v>
          </cell>
          <cell r="X141">
            <v>126</v>
          </cell>
        </row>
        <row r="142">
          <cell r="A142" t="str">
            <v>1983T4</v>
          </cell>
          <cell r="S142">
            <v>0.72669399145373681</v>
          </cell>
          <cell r="W142">
            <v>0.72669399145373681</v>
          </cell>
          <cell r="X142">
            <v>127</v>
          </cell>
        </row>
        <row r="143">
          <cell r="A143" t="str">
            <v>1984T1</v>
          </cell>
          <cell r="S143">
            <v>0.72090359684179739</v>
          </cell>
          <cell r="W143">
            <v>0.72090359684179739</v>
          </cell>
          <cell r="X143">
            <v>128</v>
          </cell>
        </row>
        <row r="144">
          <cell r="A144" t="str">
            <v>1984T2</v>
          </cell>
          <cell r="S144">
            <v>0.72213837382013324</v>
          </cell>
          <cell r="W144">
            <v>0.72213837382013324</v>
          </cell>
          <cell r="X144">
            <v>129</v>
          </cell>
        </row>
        <row r="145">
          <cell r="A145" t="str">
            <v>1984T3</v>
          </cell>
          <cell r="S145">
            <v>0.707213711334155</v>
          </cell>
          <cell r="W145">
            <v>0.707213711334155</v>
          </cell>
          <cell r="X145">
            <v>130</v>
          </cell>
        </row>
        <row r="146">
          <cell r="A146" t="str">
            <v>1984T4</v>
          </cell>
          <cell r="S146">
            <v>0.71634940236259004</v>
          </cell>
          <cell r="W146">
            <v>0.71634940236259004</v>
          </cell>
          <cell r="X146">
            <v>131</v>
          </cell>
        </row>
        <row r="147">
          <cell r="A147" t="str">
            <v>1985T1</v>
          </cell>
          <cell r="S147">
            <v>0.7152506221116246</v>
          </cell>
          <cell r="W147">
            <v>0.7152506221116246</v>
          </cell>
          <cell r="X147">
            <v>132</v>
          </cell>
        </row>
        <row r="148">
          <cell r="A148" t="str">
            <v>1985T2</v>
          </cell>
          <cell r="S148">
            <v>0.70551005627054419</v>
          </cell>
          <cell r="W148">
            <v>0.70551005627054419</v>
          </cell>
          <cell r="X148">
            <v>133</v>
          </cell>
        </row>
        <row r="149">
          <cell r="A149" t="str">
            <v>1985T3</v>
          </cell>
          <cell r="S149">
            <v>0.69986341036988475</v>
          </cell>
          <cell r="W149">
            <v>0.69986341036988475</v>
          </cell>
          <cell r="X149">
            <v>134</v>
          </cell>
        </row>
        <row r="150">
          <cell r="A150" t="str">
            <v>1985T4</v>
          </cell>
          <cell r="S150">
            <v>0.6964764992592275</v>
          </cell>
          <cell r="W150">
            <v>0.6964764992592275</v>
          </cell>
          <cell r="X150">
            <v>135</v>
          </cell>
        </row>
        <row r="151">
          <cell r="A151" t="str">
            <v>1986T1</v>
          </cell>
          <cell r="S151">
            <v>0.681840440938975</v>
          </cell>
          <cell r="W151">
            <v>0.681840440938975</v>
          </cell>
          <cell r="X151">
            <v>136</v>
          </cell>
        </row>
        <row r="152">
          <cell r="A152" t="str">
            <v>1986T2</v>
          </cell>
          <cell r="S152">
            <v>0.67913092035128686</v>
          </cell>
          <cell r="W152">
            <v>0.67913092035128686</v>
          </cell>
          <cell r="X152">
            <v>137</v>
          </cell>
        </row>
        <row r="153">
          <cell r="A153" t="str">
            <v>1986T3</v>
          </cell>
          <cell r="S153">
            <v>0.66489546261140253</v>
          </cell>
          <cell r="W153">
            <v>0.66489546261140253</v>
          </cell>
          <cell r="X153">
            <v>138</v>
          </cell>
        </row>
        <row r="154">
          <cell r="A154" t="str">
            <v>1986T4</v>
          </cell>
          <cell r="S154">
            <v>0.66266726837499501</v>
          </cell>
          <cell r="W154">
            <v>0.66266726837499501</v>
          </cell>
          <cell r="X154">
            <v>139</v>
          </cell>
        </row>
        <row r="155">
          <cell r="A155" t="str">
            <v>1987T1</v>
          </cell>
          <cell r="S155">
            <v>0.6774684389295742</v>
          </cell>
          <cell r="W155">
            <v>0.6774684389295742</v>
          </cell>
          <cell r="X155">
            <v>140</v>
          </cell>
        </row>
        <row r="156">
          <cell r="A156" t="str">
            <v>1987T2</v>
          </cell>
          <cell r="S156">
            <v>0.66732880393060034</v>
          </cell>
          <cell r="W156">
            <v>0.66732880393060034</v>
          </cell>
          <cell r="X156">
            <v>141</v>
          </cell>
        </row>
        <row r="157">
          <cell r="A157" t="str">
            <v>1987T3</v>
          </cell>
          <cell r="S157">
            <v>0.66439988320727883</v>
          </cell>
          <cell r="W157">
            <v>0.66439988320727883</v>
          </cell>
          <cell r="X157">
            <v>142</v>
          </cell>
        </row>
        <row r="158">
          <cell r="A158" t="str">
            <v>1987T4</v>
          </cell>
          <cell r="S158">
            <v>0.65812224947860687</v>
          </cell>
          <cell r="W158">
            <v>0.65812224947860687</v>
          </cell>
          <cell r="X158">
            <v>143</v>
          </cell>
        </row>
        <row r="159">
          <cell r="A159" t="str">
            <v>1988T1</v>
          </cell>
          <cell r="S159">
            <v>0.6535322313309142</v>
          </cell>
          <cell r="W159">
            <v>0.6535322313309142</v>
          </cell>
          <cell r="X159">
            <v>144</v>
          </cell>
        </row>
        <row r="160">
          <cell r="A160" t="str">
            <v>1988T2</v>
          </cell>
          <cell r="S160">
            <v>0.65023242710240869</v>
          </cell>
          <cell r="W160">
            <v>0.65023242710240869</v>
          </cell>
          <cell r="X160">
            <v>145</v>
          </cell>
        </row>
        <row r="161">
          <cell r="A161" t="str">
            <v>1988T3</v>
          </cell>
          <cell r="S161">
            <v>0.64466896327146206</v>
          </cell>
          <cell r="W161">
            <v>0.64466896327146206</v>
          </cell>
          <cell r="X161">
            <v>146</v>
          </cell>
        </row>
        <row r="162">
          <cell r="A162" t="str">
            <v>1988T4</v>
          </cell>
          <cell r="S162">
            <v>0.64324806012559799</v>
          </cell>
          <cell r="W162">
            <v>0.64324806012559799</v>
          </cell>
          <cell r="X162">
            <v>147</v>
          </cell>
        </row>
        <row r="163">
          <cell r="A163" t="str">
            <v>1989T1</v>
          </cell>
          <cell r="S163">
            <v>0.64272640327155206</v>
          </cell>
          <cell r="W163">
            <v>0.64272640327155206</v>
          </cell>
          <cell r="X163">
            <v>148</v>
          </cell>
        </row>
        <row r="164">
          <cell r="A164" t="str">
            <v>1989T2</v>
          </cell>
          <cell r="S164">
            <v>0.64709621685058116</v>
          </cell>
          <cell r="W164">
            <v>0.64709621685058116</v>
          </cell>
          <cell r="X164">
            <v>149</v>
          </cell>
        </row>
        <row r="165">
          <cell r="A165" t="str">
            <v>1989T3</v>
          </cell>
          <cell r="S165">
            <v>0.64025815510047779</v>
          </cell>
          <cell r="W165">
            <v>0.64025815510047779</v>
          </cell>
          <cell r="X165">
            <v>150</v>
          </cell>
          <cell r="Y165">
            <v>0.64025815510047779</v>
          </cell>
          <cell r="Z165">
            <v>150</v>
          </cell>
        </row>
        <row r="166">
          <cell r="A166" t="str">
            <v>1989T4</v>
          </cell>
          <cell r="S166">
            <v>0.64206869152690249</v>
          </cell>
          <cell r="Y166">
            <v>0.64206869152690249</v>
          </cell>
          <cell r="Z166">
            <v>151</v>
          </cell>
        </row>
        <row r="167">
          <cell r="A167" t="str">
            <v>1990T1</v>
          </cell>
          <cell r="S167">
            <v>0.64262084175702994</v>
          </cell>
          <cell r="Y167">
            <v>0.64262084175702994</v>
          </cell>
          <cell r="Z167">
            <v>152</v>
          </cell>
        </row>
        <row r="168">
          <cell r="A168" t="str">
            <v>1990T2</v>
          </cell>
          <cell r="S168">
            <v>0.64235518710870276</v>
          </cell>
          <cell r="Y168">
            <v>0.64235518710870276</v>
          </cell>
          <cell r="Z168">
            <v>153</v>
          </cell>
        </row>
        <row r="169">
          <cell r="A169" t="str">
            <v>1990T3</v>
          </cell>
          <cell r="S169">
            <v>0.64993296030800818</v>
          </cell>
          <cell r="Y169">
            <v>0.64993296030800818</v>
          </cell>
          <cell r="Z169">
            <v>154</v>
          </cell>
        </row>
        <row r="170">
          <cell r="A170" t="str">
            <v>1990T4</v>
          </cell>
          <cell r="S170">
            <v>0.65341649114711642</v>
          </cell>
          <cell r="Y170">
            <v>0.65341649114711642</v>
          </cell>
          <cell r="Z170">
            <v>155</v>
          </cell>
        </row>
        <row r="171">
          <cell r="A171" t="str">
            <v>1991T1</v>
          </cell>
          <cell r="S171">
            <v>0.65104378498694804</v>
          </cell>
          <cell r="Y171">
            <v>0.65104378498694804</v>
          </cell>
          <cell r="Z171">
            <v>156</v>
          </cell>
        </row>
        <row r="172">
          <cell r="A172" t="str">
            <v>1991T2</v>
          </cell>
          <cell r="S172">
            <v>0.65082540906676745</v>
          </cell>
          <cell r="Y172">
            <v>0.65082540906676745</v>
          </cell>
          <cell r="Z172">
            <v>157</v>
          </cell>
        </row>
        <row r="173">
          <cell r="A173" t="str">
            <v>1991T3</v>
          </cell>
          <cell r="S173">
            <v>0.64649131642181901</v>
          </cell>
          <cell r="Y173">
            <v>0.64649131642181901</v>
          </cell>
          <cell r="Z173">
            <v>158</v>
          </cell>
        </row>
        <row r="174">
          <cell r="A174" t="str">
            <v>1991T4</v>
          </cell>
          <cell r="S174">
            <v>0.64903569116506721</v>
          </cell>
          <cell r="Y174">
            <v>0.64903569116506721</v>
          </cell>
          <cell r="Z174">
            <v>159</v>
          </cell>
        </row>
        <row r="175">
          <cell r="A175" t="str">
            <v>1992T1</v>
          </cell>
          <cell r="S175">
            <v>0.6446267718734725</v>
          </cell>
          <cell r="Y175">
            <v>0.6446267718734725</v>
          </cell>
          <cell r="Z175">
            <v>160</v>
          </cell>
        </row>
        <row r="176">
          <cell r="A176" t="str">
            <v>1992T2</v>
          </cell>
          <cell r="S176">
            <v>0.64508304440219222</v>
          </cell>
          <cell r="Y176">
            <v>0.64508304440219222</v>
          </cell>
          <cell r="Z176">
            <v>161</v>
          </cell>
        </row>
        <row r="177">
          <cell r="A177" t="str">
            <v>1992T3</v>
          </cell>
          <cell r="S177">
            <v>0.65040092920415904</v>
          </cell>
          <cell r="Y177">
            <v>0.65040092920415904</v>
          </cell>
          <cell r="Z177">
            <v>162</v>
          </cell>
        </row>
        <row r="178">
          <cell r="A178" t="str">
            <v>1992T4</v>
          </cell>
          <cell r="S178">
            <v>0.65549559184649919</v>
          </cell>
          <cell r="Y178">
            <v>0.65549559184649919</v>
          </cell>
          <cell r="Z178">
            <v>163</v>
          </cell>
        </row>
        <row r="179">
          <cell r="A179" t="str">
            <v>1993T1</v>
          </cell>
          <cell r="S179">
            <v>0.6532730044754832</v>
          </cell>
          <cell r="Y179">
            <v>0.6532730044754832</v>
          </cell>
          <cell r="Z179">
            <v>164</v>
          </cell>
        </row>
        <row r="180">
          <cell r="A180" t="str">
            <v>1993T2</v>
          </cell>
          <cell r="S180">
            <v>0.65378097860622753</v>
          </cell>
          <cell r="Y180">
            <v>0.65378097860622753</v>
          </cell>
          <cell r="Z180">
            <v>165</v>
          </cell>
        </row>
        <row r="181">
          <cell r="A181" t="str">
            <v>1993T3</v>
          </cell>
          <cell r="S181">
            <v>0.65399455288243302</v>
          </cell>
          <cell r="Y181">
            <v>0.65399455288243302</v>
          </cell>
          <cell r="Z181">
            <v>166</v>
          </cell>
        </row>
        <row r="182">
          <cell r="A182" t="str">
            <v>1993T4</v>
          </cell>
          <cell r="S182">
            <v>0.65560539387626415</v>
          </cell>
          <cell r="Y182">
            <v>0.65560539387626415</v>
          </cell>
          <cell r="Z182">
            <v>167</v>
          </cell>
        </row>
        <row r="183">
          <cell r="A183" t="str">
            <v>1994T1</v>
          </cell>
          <cell r="S183">
            <v>0.65568093659637494</v>
          </cell>
          <cell r="Y183">
            <v>0.65568093659637494</v>
          </cell>
          <cell r="Z183">
            <v>168</v>
          </cell>
        </row>
        <row r="184">
          <cell r="A184" t="str">
            <v>1994T2</v>
          </cell>
          <cell r="S184">
            <v>0.65004625153882001</v>
          </cell>
          <cell r="Y184">
            <v>0.65004625153882001</v>
          </cell>
          <cell r="Z184">
            <v>169</v>
          </cell>
        </row>
        <row r="185">
          <cell r="A185" t="str">
            <v>1994T3</v>
          </cell>
          <cell r="S185">
            <v>0.64840756458324744</v>
          </cell>
          <cell r="Y185">
            <v>0.64840756458324744</v>
          </cell>
          <cell r="Z185">
            <v>170</v>
          </cell>
        </row>
        <row r="186">
          <cell r="A186" t="str">
            <v>1994T4</v>
          </cell>
          <cell r="S186">
            <v>0.64479156851924135</v>
          </cell>
          <cell r="Y186">
            <v>0.64479156851924135</v>
          </cell>
          <cell r="Z186">
            <v>171</v>
          </cell>
        </row>
        <row r="187">
          <cell r="A187" t="str">
            <v>1995T1</v>
          </cell>
          <cell r="S187">
            <v>0.63925710026883864</v>
          </cell>
          <cell r="Y187">
            <v>0.63925710026883864</v>
          </cell>
          <cell r="Z187">
            <v>172</v>
          </cell>
        </row>
        <row r="188">
          <cell r="A188" t="str">
            <v>1995T2</v>
          </cell>
          <cell r="S188">
            <v>0.63694707286440422</v>
          </cell>
          <cell r="Y188">
            <v>0.63694707286440422</v>
          </cell>
          <cell r="Z188">
            <v>173</v>
          </cell>
        </row>
        <row r="189">
          <cell r="A189" t="str">
            <v>1995T3</v>
          </cell>
          <cell r="S189">
            <v>0.63985558712121215</v>
          </cell>
          <cell r="Y189">
            <v>0.63985558712121215</v>
          </cell>
          <cell r="Z189">
            <v>174</v>
          </cell>
        </row>
        <row r="190">
          <cell r="A190" t="str">
            <v>1995T4</v>
          </cell>
          <cell r="S190">
            <v>0.64279311935675221</v>
          </cell>
          <cell r="Y190">
            <v>0.64279311935675221</v>
          </cell>
          <cell r="Z190">
            <v>175</v>
          </cell>
        </row>
        <row r="191">
          <cell r="A191" t="str">
            <v>1996T1</v>
          </cell>
          <cell r="S191">
            <v>0.64258067890580051</v>
          </cell>
          <cell r="Y191">
            <v>0.64258067890580051</v>
          </cell>
          <cell r="Z191">
            <v>176</v>
          </cell>
        </row>
        <row r="192">
          <cell r="A192" t="str">
            <v>1996T2</v>
          </cell>
          <cell r="S192">
            <v>0.64758242261332488</v>
          </cell>
          <cell r="Y192">
            <v>0.64758242261332488</v>
          </cell>
          <cell r="Z192">
            <v>177</v>
          </cell>
        </row>
        <row r="193">
          <cell r="A193" t="str">
            <v>1996T3</v>
          </cell>
          <cell r="S193">
            <v>0.64966556820777188</v>
          </cell>
          <cell r="Y193">
            <v>0.64966556820777188</v>
          </cell>
          <cell r="Z193">
            <v>178</v>
          </cell>
        </row>
        <row r="194">
          <cell r="A194" t="str">
            <v>1996T4</v>
          </cell>
          <cell r="S194">
            <v>0.64747678591127067</v>
          </cell>
          <cell r="Y194">
            <v>0.64747678591127067</v>
          </cell>
          <cell r="Z194">
            <v>179</v>
          </cell>
        </row>
        <row r="195">
          <cell r="A195" t="str">
            <v>1997T1</v>
          </cell>
          <cell r="S195">
            <v>0.64802445666135733</v>
          </cell>
          <cell r="Y195">
            <v>0.64802445666135733</v>
          </cell>
          <cell r="Z195">
            <v>180</v>
          </cell>
        </row>
        <row r="196">
          <cell r="A196" t="str">
            <v>1997T2</v>
          </cell>
          <cell r="S196">
            <v>0.63949715119423434</v>
          </cell>
          <cell r="Y196">
            <v>0.63949715119423434</v>
          </cell>
          <cell r="Z196">
            <v>181</v>
          </cell>
        </row>
        <row r="197">
          <cell r="A197" t="str">
            <v>1997T3</v>
          </cell>
          <cell r="S197">
            <v>0.63375644413637755</v>
          </cell>
          <cell r="Y197">
            <v>0.63375644413637755</v>
          </cell>
          <cell r="Z197">
            <v>182</v>
          </cell>
        </row>
        <row r="198">
          <cell r="A198" t="str">
            <v>1997T4</v>
          </cell>
          <cell r="S198">
            <v>0.62642487990623263</v>
          </cell>
          <cell r="Y198">
            <v>0.62642487990623263</v>
          </cell>
          <cell r="Z198">
            <v>183</v>
          </cell>
        </row>
        <row r="199">
          <cell r="A199" t="str">
            <v>1998T1</v>
          </cell>
          <cell r="S199">
            <v>0.62276671162085717</v>
          </cell>
          <cell r="Y199">
            <v>0.62276671162085717</v>
          </cell>
          <cell r="Z199">
            <v>184</v>
          </cell>
        </row>
        <row r="200">
          <cell r="A200" t="str">
            <v>1998T2</v>
          </cell>
          <cell r="S200">
            <v>0.62139781775287528</v>
          </cell>
          <cell r="Y200">
            <v>0.62139781775287528</v>
          </cell>
          <cell r="Z200">
            <v>185</v>
          </cell>
        </row>
        <row r="201">
          <cell r="A201" t="str">
            <v>1998T3</v>
          </cell>
          <cell r="O201">
            <v>0.53619729982308373</v>
          </cell>
          <cell r="R201">
            <v>0.30854546630068719</v>
          </cell>
          <cell r="S201">
            <v>0.62917531166060292</v>
          </cell>
          <cell r="Y201">
            <v>0.62917531166060292</v>
          </cell>
          <cell r="Z201">
            <v>186</v>
          </cell>
        </row>
        <row r="202">
          <cell r="A202" t="str">
            <v>1998T4</v>
          </cell>
          <cell r="O202">
            <v>0.53251956437820946</v>
          </cell>
          <cell r="R202">
            <v>0.30060710985296002</v>
          </cell>
          <cell r="S202">
            <v>0.63342379543088434</v>
          </cell>
          <cell r="Y202">
            <v>0.63342379543088434</v>
          </cell>
          <cell r="Z202">
            <v>187</v>
          </cell>
        </row>
        <row r="203">
          <cell r="A203" t="str">
            <v>1999T1</v>
          </cell>
          <cell r="O203">
            <v>0.53385597737913137</v>
          </cell>
          <cell r="R203">
            <v>0.31361539887822742</v>
          </cell>
          <cell r="S203">
            <v>0.63337273443656428</v>
          </cell>
          <cell r="Y203">
            <v>0.63337273443656428</v>
          </cell>
          <cell r="Z203">
            <v>188</v>
          </cell>
        </row>
        <row r="204">
          <cell r="A204" t="str">
            <v>1999T2</v>
          </cell>
          <cell r="O204">
            <v>0.52906892953703011</v>
          </cell>
          <cell r="R204">
            <v>0.30321040889621664</v>
          </cell>
          <cell r="S204">
            <v>0.63643228971504662</v>
          </cell>
          <cell r="Y204">
            <v>0.63643228971504662</v>
          </cell>
          <cell r="Z204">
            <v>189</v>
          </cell>
        </row>
        <row r="205">
          <cell r="A205" t="str">
            <v>1999T3</v>
          </cell>
          <cell r="O205">
            <v>0.52839826396591638</v>
          </cell>
          <cell r="R205">
            <v>0.301513626047337</v>
          </cell>
          <cell r="S205">
            <v>0.63700278152249967</v>
          </cell>
          <cell r="Y205">
            <v>0.63700278152249967</v>
          </cell>
          <cell r="Z205">
            <v>190</v>
          </cell>
        </row>
        <row r="206">
          <cell r="A206" t="str">
            <v>1999T4</v>
          </cell>
          <cell r="O206">
            <v>0.52856105868557701</v>
          </cell>
          <cell r="R206">
            <v>0.29965938913395496</v>
          </cell>
          <cell r="S206">
            <v>0.63641744374336928</v>
          </cell>
          <cell r="Y206">
            <v>0.63641744374336928</v>
          </cell>
          <cell r="Z206">
            <v>191</v>
          </cell>
        </row>
        <row r="207">
          <cell r="A207" t="str">
            <v>2000T1</v>
          </cell>
          <cell r="O207">
            <v>0.52802693661875122</v>
          </cell>
          <cell r="R207">
            <v>0.2936552837847487</v>
          </cell>
          <cell r="S207">
            <v>0.63515821967845243</v>
          </cell>
          <cell r="Y207">
            <v>0.63515821967845243</v>
          </cell>
          <cell r="Z207">
            <v>192</v>
          </cell>
        </row>
        <row r="208">
          <cell r="A208" t="str">
            <v>2000T2</v>
          </cell>
          <cell r="O208">
            <v>0.52879519110613182</v>
          </cell>
          <cell r="R208">
            <v>0.2986275692678933</v>
          </cell>
          <cell r="S208">
            <v>0.63110268453483864</v>
          </cell>
          <cell r="Y208">
            <v>0.63110268453483864</v>
          </cell>
          <cell r="Z208">
            <v>193</v>
          </cell>
        </row>
        <row r="209">
          <cell r="A209" t="str">
            <v>2000T3</v>
          </cell>
          <cell r="O209">
            <v>0.52808565701133825</v>
          </cell>
          <cell r="R209">
            <v>0.30177232374871393</v>
          </cell>
          <cell r="S209">
            <v>0.63215531962283766</v>
          </cell>
          <cell r="Y209">
            <v>0.63215531962283766</v>
          </cell>
          <cell r="Z209">
            <v>194</v>
          </cell>
        </row>
        <row r="210">
          <cell r="A210" t="str">
            <v>2000T4</v>
          </cell>
          <cell r="O210">
            <v>0.52496232102486806</v>
          </cell>
          <cell r="R210">
            <v>0.30309595579000248</v>
          </cell>
          <cell r="S210">
            <v>0.63446684250188401</v>
          </cell>
          <cell r="Y210">
            <v>0.63446684250188401</v>
          </cell>
          <cell r="Z210">
            <v>195</v>
          </cell>
        </row>
        <row r="211">
          <cell r="A211" t="str">
            <v>2001T1</v>
          </cell>
          <cell r="O211">
            <v>0.52356678677964519</v>
          </cell>
          <cell r="R211">
            <v>0.29695133614918134</v>
          </cell>
          <cell r="S211">
            <v>0.63180288374545701</v>
          </cell>
          <cell r="Y211">
            <v>0.63180288374545701</v>
          </cell>
          <cell r="Z211">
            <v>196</v>
          </cell>
        </row>
        <row r="212">
          <cell r="A212" t="str">
            <v>2001T2</v>
          </cell>
          <cell r="O212">
            <v>0.52375301183155321</v>
          </cell>
          <cell r="R212">
            <v>0.28791825285513928</v>
          </cell>
          <cell r="S212">
            <v>0.63706980256769874</v>
          </cell>
          <cell r="Y212">
            <v>0.63706980256769874</v>
          </cell>
          <cell r="Z212">
            <v>197</v>
          </cell>
        </row>
        <row r="213">
          <cell r="A213" t="str">
            <v>2001T3</v>
          </cell>
          <cell r="O213">
            <v>0.52508900587286611</v>
          </cell>
          <cell r="R213">
            <v>0.29685360435748409</v>
          </cell>
          <cell r="S213">
            <v>0.63428982949416268</v>
          </cell>
          <cell r="Y213">
            <v>0.63428982949416268</v>
          </cell>
          <cell r="Z213">
            <v>198</v>
          </cell>
        </row>
        <row r="214">
          <cell r="A214" t="str">
            <v>2001T4</v>
          </cell>
          <cell r="O214">
            <v>0.52027277481859857</v>
          </cell>
          <cell r="R214">
            <v>0.29590380777804293</v>
          </cell>
          <cell r="S214">
            <v>0.6405993734100407</v>
          </cell>
          <cell r="Y214">
            <v>0.6405993734100407</v>
          </cell>
          <cell r="Z214">
            <v>199</v>
          </cell>
        </row>
        <row r="215">
          <cell r="A215" t="str">
            <v>2002T1</v>
          </cell>
          <cell r="O215">
            <v>0.52056028464621895</v>
          </cell>
          <cell r="R215">
            <v>0.29508024441141589</v>
          </cell>
          <cell r="S215">
            <v>0.63858737808204091</v>
          </cell>
          <cell r="Y215">
            <v>0.63858737808204091</v>
          </cell>
          <cell r="Z215">
            <v>200</v>
          </cell>
        </row>
        <row r="216">
          <cell r="A216" t="str">
            <v>2002T2</v>
          </cell>
          <cell r="O216">
            <v>0.51673541280021495</v>
          </cell>
          <cell r="R216">
            <v>0.29228135992954557</v>
          </cell>
          <cell r="S216">
            <v>0.64362302904254631</v>
          </cell>
          <cell r="Y216">
            <v>0.64362302904254631</v>
          </cell>
          <cell r="Z216">
            <v>201</v>
          </cell>
        </row>
        <row r="217">
          <cell r="A217" t="str">
            <v>2002T3</v>
          </cell>
          <cell r="O217">
            <v>0.51904147882748985</v>
          </cell>
          <cell r="R217">
            <v>0.30110045868850521</v>
          </cell>
          <cell r="S217">
            <v>0.64044136464751855</v>
          </cell>
          <cell r="Y217">
            <v>0.64044136464751855</v>
          </cell>
          <cell r="Z217">
            <v>202</v>
          </cell>
        </row>
        <row r="218">
          <cell r="A218" t="str">
            <v>2002T4</v>
          </cell>
          <cell r="O218">
            <v>0.51731250704308163</v>
          </cell>
          <cell r="R218">
            <v>0.29853356916428642</v>
          </cell>
          <cell r="S218">
            <v>0.64211836296735436</v>
          </cell>
          <cell r="Y218">
            <v>0.64211836296735436</v>
          </cell>
          <cell r="Z218">
            <v>203</v>
          </cell>
        </row>
        <row r="219">
          <cell r="A219" t="str">
            <v>2003T1</v>
          </cell>
          <cell r="O219">
            <v>0.51826134446405758</v>
          </cell>
          <cell r="R219">
            <v>0.29028467217351445</v>
          </cell>
          <cell r="S219">
            <v>0.64235559153102728</v>
          </cell>
          <cell r="Y219">
            <v>0.64235559153102728</v>
          </cell>
          <cell r="Z219">
            <v>204</v>
          </cell>
        </row>
        <row r="220">
          <cell r="A220" t="str">
            <v>2003T2</v>
          </cell>
          <cell r="O220">
            <v>0.51757207095769608</v>
          </cell>
          <cell r="R220">
            <v>0.28973907475588279</v>
          </cell>
          <cell r="S220">
            <v>0.64344097287910318</v>
          </cell>
          <cell r="Y220">
            <v>0.64344097287910318</v>
          </cell>
          <cell r="Z220">
            <v>205</v>
          </cell>
        </row>
        <row r="221">
          <cell r="A221" t="str">
            <v>2003T3</v>
          </cell>
          <cell r="O221">
            <v>0.52235680460700096</v>
          </cell>
          <cell r="R221">
            <v>0.29608071770221084</v>
          </cell>
          <cell r="S221">
            <v>0.63747471622682805</v>
          </cell>
          <cell r="Y221">
            <v>0.63747471622682805</v>
          </cell>
          <cell r="Z221">
            <v>206</v>
          </cell>
        </row>
        <row r="222">
          <cell r="A222" t="str">
            <v>2003T4</v>
          </cell>
          <cell r="O222">
            <v>0.52145083405458836</v>
          </cell>
          <cell r="R222">
            <v>0.29621116455492663</v>
          </cell>
          <cell r="S222">
            <v>0.63750431570633326</v>
          </cell>
          <cell r="Y222">
            <v>0.63750431570633326</v>
          </cell>
          <cell r="Z222">
            <v>207</v>
          </cell>
        </row>
        <row r="223">
          <cell r="A223" t="str">
            <v>2004T1</v>
          </cell>
          <cell r="O223">
            <v>0.52072004675628292</v>
          </cell>
          <cell r="R223">
            <v>0.30394389246054954</v>
          </cell>
          <cell r="S223">
            <v>0.63848509643483331</v>
          </cell>
          <cell r="Y223">
            <v>0.63848509643483331</v>
          </cell>
          <cell r="Z223">
            <v>208</v>
          </cell>
        </row>
        <row r="224">
          <cell r="A224" t="str">
            <v>2004T2</v>
          </cell>
          <cell r="O224">
            <v>0.51767724988472874</v>
          </cell>
          <cell r="R224">
            <v>0.29872246880690806</v>
          </cell>
          <cell r="S224">
            <v>0.64203510765633787</v>
          </cell>
          <cell r="Y224">
            <v>0.64203510765633787</v>
          </cell>
          <cell r="Z224">
            <v>209</v>
          </cell>
        </row>
        <row r="225">
          <cell r="A225" t="str">
            <v>2004T3</v>
          </cell>
          <cell r="O225">
            <v>0.51630228970969916</v>
          </cell>
          <cell r="R225">
            <v>0.29638301606214273</v>
          </cell>
          <cell r="S225">
            <v>0.64207006751826501</v>
          </cell>
          <cell r="Y225">
            <v>0.64207006751826501</v>
          </cell>
          <cell r="Z225">
            <v>210</v>
          </cell>
        </row>
        <row r="226">
          <cell r="A226" t="str">
            <v>2004T4</v>
          </cell>
          <cell r="O226">
            <v>0.51774297987213747</v>
          </cell>
          <cell r="R226">
            <v>0.30041313646271289</v>
          </cell>
          <cell r="S226">
            <v>0.64007879688825253</v>
          </cell>
          <cell r="Y226">
            <v>0.64007879688825253</v>
          </cell>
          <cell r="Z226">
            <v>211</v>
          </cell>
        </row>
        <row r="227">
          <cell r="A227" t="str">
            <v>2005T1</v>
          </cell>
          <cell r="O227">
            <v>0.51852404328605139</v>
          </cell>
          <cell r="R227">
            <v>0.2986177031632809</v>
          </cell>
          <cell r="S227">
            <v>0.63847377794653437</v>
          </cell>
          <cell r="Y227">
            <v>0.63847377794653437</v>
          </cell>
          <cell r="Z227">
            <v>212</v>
          </cell>
        </row>
        <row r="228">
          <cell r="A228" t="str">
            <v>2005T2</v>
          </cell>
          <cell r="O228">
            <v>0.51900318768917131</v>
          </cell>
          <cell r="R228">
            <v>0.30327755249851351</v>
          </cell>
          <cell r="S228">
            <v>0.6377524332395953</v>
          </cell>
          <cell r="Y228">
            <v>0.6377524332395953</v>
          </cell>
          <cell r="Z228">
            <v>213</v>
          </cell>
        </row>
        <row r="229">
          <cell r="A229" t="str">
            <v>2005T3</v>
          </cell>
          <cell r="O229">
            <v>0.5165035293492084</v>
          </cell>
          <cell r="R229">
            <v>0.29675335321407842</v>
          </cell>
          <cell r="S229">
            <v>0.64006398468621351</v>
          </cell>
          <cell r="Y229">
            <v>0.64006398468621351</v>
          </cell>
          <cell r="Z229">
            <v>214</v>
          </cell>
        </row>
        <row r="230">
          <cell r="A230" t="str">
            <v>2005T4</v>
          </cell>
          <cell r="O230">
            <v>0.51722690912269964</v>
          </cell>
          <cell r="R230">
            <v>0.29008174148708321</v>
          </cell>
          <cell r="S230">
            <v>0.63964680683656072</v>
          </cell>
          <cell r="Y230">
            <v>0.63964680683656072</v>
          </cell>
          <cell r="Z230">
            <v>215</v>
          </cell>
        </row>
        <row r="231">
          <cell r="A231" t="str">
            <v>2006T1</v>
          </cell>
          <cell r="O231">
            <v>0.51481666196847153</v>
          </cell>
          <cell r="R231">
            <v>0.29680595008348337</v>
          </cell>
          <cell r="S231">
            <v>0.64183706659149553</v>
          </cell>
          <cell r="Y231">
            <v>0.64183706659149553</v>
          </cell>
          <cell r="Z231">
            <v>216</v>
          </cell>
        </row>
        <row r="232">
          <cell r="A232" t="str">
            <v>2006T2</v>
          </cell>
          <cell r="O232">
            <v>0.51784596117720727</v>
          </cell>
          <cell r="R232">
            <v>0.30099804480339409</v>
          </cell>
          <cell r="S232">
            <v>0.63782432196422711</v>
          </cell>
          <cell r="Y232">
            <v>0.63782432196422711</v>
          </cell>
          <cell r="Z232">
            <v>217</v>
          </cell>
        </row>
        <row r="233">
          <cell r="A233" t="str">
            <v>2006T3</v>
          </cell>
          <cell r="O233">
            <v>0.51624798827390728</v>
          </cell>
          <cell r="R233">
            <v>0.28864520543894695</v>
          </cell>
          <cell r="S233">
            <v>0.64044065777635106</v>
          </cell>
          <cell r="Y233">
            <v>0.64044065777635106</v>
          </cell>
          <cell r="Z233">
            <v>218</v>
          </cell>
        </row>
        <row r="234">
          <cell r="A234" t="str">
            <v>2006T4</v>
          </cell>
          <cell r="O234">
            <v>0.51750181855970068</v>
          </cell>
          <cell r="R234">
            <v>0.28268523329523015</v>
          </cell>
          <cell r="S234">
            <v>0.6382001454847761</v>
          </cell>
          <cell r="Y234">
            <v>0.6382001454847761</v>
          </cell>
          <cell r="Z234">
            <v>219</v>
          </cell>
        </row>
        <row r="235">
          <cell r="A235" t="str">
            <v>2007T1</v>
          </cell>
          <cell r="O235">
            <v>0.51966272607943609</v>
          </cell>
          <cell r="R235">
            <v>0.30370600574935902</v>
          </cell>
          <cell r="S235">
            <v>0.63442909192022867</v>
          </cell>
          <cell r="Y235">
            <v>0.63442909192022867</v>
          </cell>
          <cell r="Z235">
            <v>220</v>
          </cell>
        </row>
        <row r="236">
          <cell r="A236" t="str">
            <v>2007T2</v>
          </cell>
          <cell r="O236">
            <v>0.52175684452135751</v>
          </cell>
          <cell r="R236">
            <v>0.30156232981980557</v>
          </cell>
          <cell r="S236">
            <v>0.63118850822310701</v>
          </cell>
          <cell r="Y236">
            <v>0.63118850822310701</v>
          </cell>
          <cell r="Z236">
            <v>221</v>
          </cell>
        </row>
        <row r="237">
          <cell r="A237" t="str">
            <v>2007T3</v>
          </cell>
          <cell r="O237">
            <v>0.524274046284398</v>
          </cell>
          <cell r="R237">
            <v>0.30541575992902592</v>
          </cell>
          <cell r="S237">
            <v>0.62685640856305125</v>
          </cell>
          <cell r="Y237">
            <v>0.62685640856305125</v>
          </cell>
          <cell r="Z237">
            <v>222</v>
          </cell>
        </row>
        <row r="238">
          <cell r="A238" t="str">
            <v>2007T4</v>
          </cell>
          <cell r="O238">
            <v>0.52137945768022587</v>
          </cell>
          <cell r="R238">
            <v>0.30216089189210571</v>
          </cell>
          <cell r="S238">
            <v>0.63154459064905888</v>
          </cell>
          <cell r="Y238">
            <v>0.63154459064905888</v>
          </cell>
          <cell r="Z238">
            <v>223</v>
          </cell>
        </row>
        <row r="239">
          <cell r="A239" t="str">
            <v>2008T1</v>
          </cell>
          <cell r="O239">
            <v>0.52235220145314543</v>
          </cell>
          <cell r="R239">
            <v>0.30056123082655412</v>
          </cell>
          <cell r="S239">
            <v>0.62946345401477977</v>
          </cell>
          <cell r="Y239">
            <v>0.62946345401477977</v>
          </cell>
          <cell r="Z239">
            <v>224</v>
          </cell>
        </row>
        <row r="240">
          <cell r="A240" t="str">
            <v>2008T2</v>
          </cell>
          <cell r="O240">
            <v>0.51916754954505795</v>
          </cell>
          <cell r="R240">
            <v>0.29860635049233447</v>
          </cell>
          <cell r="S240">
            <v>0.63332372553907523</v>
          </cell>
          <cell r="Y240">
            <v>0.63332372553907523</v>
          </cell>
          <cell r="Z240">
            <v>225</v>
          </cell>
        </row>
        <row r="241">
          <cell r="A241" t="str">
            <v>2008T3</v>
          </cell>
          <cell r="O241">
            <v>0.51629366045509884</v>
          </cell>
          <cell r="R241">
            <v>0.29511580360208517</v>
          </cell>
          <cell r="S241">
            <v>0.63710709492149697</v>
          </cell>
          <cell r="Y241">
            <v>0.63710709492149697</v>
          </cell>
          <cell r="Z241">
            <v>226</v>
          </cell>
        </row>
        <row r="242">
          <cell r="A242" t="str">
            <v>2008T4</v>
          </cell>
          <cell r="O242">
            <v>0.51027111306336781</v>
          </cell>
          <cell r="R242">
            <v>0.30549784526254559</v>
          </cell>
          <cell r="S242">
            <v>0.64399542538751631</v>
          </cell>
          <cell r="Y242">
            <v>0.64399542538751631</v>
          </cell>
          <cell r="Z242">
            <v>227</v>
          </cell>
        </row>
        <row r="243">
          <cell r="A243" t="str">
            <v>2009T1</v>
          </cell>
          <cell r="O243">
            <v>0.50373809359259458</v>
          </cell>
          <cell r="R243">
            <v>0.31458527284627669</v>
          </cell>
          <cell r="S243">
            <v>0.65313987665714024</v>
          </cell>
          <cell r="Y243">
            <v>0.65313987665714024</v>
          </cell>
          <cell r="Z243">
            <v>228</v>
          </cell>
        </row>
        <row r="244">
          <cell r="A244" t="str">
            <v>2009T2</v>
          </cell>
          <cell r="O244">
            <v>0.50578002907320008</v>
          </cell>
          <cell r="R244">
            <v>0.2988513235635436</v>
          </cell>
          <cell r="S244">
            <v>0.6508935733568959</v>
          </cell>
          <cell r="Y244">
            <v>0.6508935733568959</v>
          </cell>
          <cell r="Z244">
            <v>229</v>
          </cell>
        </row>
        <row r="245">
          <cell r="A245" t="str">
            <v>2009T3</v>
          </cell>
          <cell r="O245">
            <v>0.50314470539290468</v>
          </cell>
          <cell r="R245">
            <v>0.30175711943354505</v>
          </cell>
          <cell r="S245">
            <v>0.65382952515356452</v>
          </cell>
          <cell r="Y245">
            <v>0.65382952515356452</v>
          </cell>
          <cell r="Z245">
            <v>230</v>
          </cell>
        </row>
        <row r="246">
          <cell r="A246" t="str">
            <v>2009T4</v>
          </cell>
          <cell r="O246">
            <v>0.50346057046979864</v>
          </cell>
          <cell r="R246">
            <v>0.29258356995353635</v>
          </cell>
          <cell r="S246">
            <v>0.65362835570469802</v>
          </cell>
          <cell r="Y246">
            <v>0.65362835570469802</v>
          </cell>
          <cell r="Z246">
            <v>231</v>
          </cell>
        </row>
        <row r="247">
          <cell r="A247" t="str">
            <v>2010T1</v>
          </cell>
          <cell r="O247">
            <v>0.4992913512642938</v>
          </cell>
          <cell r="R247">
            <v>0.30361169270413918</v>
          </cell>
          <cell r="S247">
            <v>0.65732001932678363</v>
          </cell>
          <cell r="Y247">
            <v>0.65732001932678363</v>
          </cell>
          <cell r="Z247">
            <v>232</v>
          </cell>
        </row>
        <row r="248">
          <cell r="A248" t="str">
            <v>2010T2</v>
          </cell>
          <cell r="O248">
            <v>0.49905399968931352</v>
          </cell>
          <cell r="R248">
            <v>0.29718350812763639</v>
          </cell>
          <cell r="S248">
            <v>0.65708982422318429</v>
          </cell>
          <cell r="Y248">
            <v>0.65708982422318429</v>
          </cell>
          <cell r="Z248">
            <v>233</v>
          </cell>
        </row>
        <row r="249">
          <cell r="A249" t="str">
            <v>2010T3</v>
          </cell>
          <cell r="O249">
            <v>0.50055623057137899</v>
          </cell>
          <cell r="R249">
            <v>0.29647089454499548</v>
          </cell>
          <cell r="S249">
            <v>0.65525539267511401</v>
          </cell>
          <cell r="Y249">
            <v>0.65525539267511401</v>
          </cell>
          <cell r="Z249">
            <v>234</v>
          </cell>
        </row>
        <row r="250">
          <cell r="A250" t="str">
            <v>2010T4</v>
          </cell>
          <cell r="O250">
            <v>0.49963699439205389</v>
          </cell>
          <cell r="R250">
            <v>0.29407771067079513</v>
          </cell>
          <cell r="S250">
            <v>0.65662808996260069</v>
          </cell>
          <cell r="Y250">
            <v>0.65662808996260069</v>
          </cell>
          <cell r="Z250">
            <v>235</v>
          </cell>
        </row>
        <row r="251">
          <cell r="A251" t="str">
            <v>2011T1</v>
          </cell>
          <cell r="O251">
            <v>0.50395302602986736</v>
          </cell>
          <cell r="R251">
            <v>0.29596067008799926</v>
          </cell>
          <cell r="S251">
            <v>0.65302757100806008</v>
          </cell>
          <cell r="Y251">
            <v>0.65302757100806008</v>
          </cell>
          <cell r="Z251">
            <v>236</v>
          </cell>
        </row>
        <row r="252">
          <cell r="A252" t="str">
            <v>2011T2</v>
          </cell>
          <cell r="O252">
            <v>0.50337920959557125</v>
          </cell>
          <cell r="R252">
            <v>0.29322620329078886</v>
          </cell>
          <cell r="S252">
            <v>0.65563201599261878</v>
          </cell>
          <cell r="Y252">
            <v>0.65563201599261878</v>
          </cell>
          <cell r="Z252">
            <v>237</v>
          </cell>
        </row>
        <row r="253">
          <cell r="A253" t="str">
            <v>2011T3</v>
          </cell>
          <cell r="O253">
            <v>0.50549400255534993</v>
          </cell>
          <cell r="R253">
            <v>0.29384618318427108</v>
          </cell>
          <cell r="S253">
            <v>0.65320467590915166</v>
          </cell>
          <cell r="Y253">
            <v>0.65320467590915166</v>
          </cell>
          <cell r="Z253">
            <v>238</v>
          </cell>
        </row>
        <row r="254">
          <cell r="A254" t="str">
            <v>2011T4</v>
          </cell>
          <cell r="O254">
            <v>0.50430087154225078</v>
          </cell>
          <cell r="R254">
            <v>0.29033345964380441</v>
          </cell>
          <cell r="S254">
            <v>0.6560477453580903</v>
          </cell>
          <cell r="Y254">
            <v>0.6560477453580903</v>
          </cell>
          <cell r="Z254">
            <v>239</v>
          </cell>
        </row>
        <row r="255">
          <cell r="A255" t="str">
            <v>2012T1</v>
          </cell>
          <cell r="O255">
            <v>0.50058787832814988</v>
          </cell>
          <cell r="R255">
            <v>0.28840552226352123</v>
          </cell>
          <cell r="S255">
            <v>0.65964879010847299</v>
          </cell>
          <cell r="Y255">
            <v>0.65964879010847299</v>
          </cell>
          <cell r="Z255">
            <v>240</v>
          </cell>
        </row>
        <row r="256">
          <cell r="A256" t="str">
            <v>2012T2</v>
          </cell>
          <cell r="O256">
            <v>0.50149628852518402</v>
          </cell>
          <cell r="R256">
            <v>0.28662321832226989</v>
          </cell>
          <cell r="S256">
            <v>0.65900093966164641</v>
          </cell>
          <cell r="Y256">
            <v>0.65900093966164641</v>
          </cell>
          <cell r="Z256">
            <v>241</v>
          </cell>
        </row>
        <row r="257">
          <cell r="A257" t="str">
            <v>2012T3</v>
          </cell>
          <cell r="O257">
            <v>0.50211361030122692</v>
          </cell>
          <cell r="R257">
            <v>0.2868176673836953</v>
          </cell>
          <cell r="S257">
            <v>0.65749394772936787</v>
          </cell>
          <cell r="Y257">
            <v>0.65749394772936787</v>
          </cell>
          <cell r="Z257">
            <v>242</v>
          </cell>
        </row>
        <row r="258">
          <cell r="A258" t="str">
            <v>2012T4</v>
          </cell>
          <cell r="O258">
            <v>0.49779309670112171</v>
          </cell>
          <cell r="R258">
            <v>0.2703560019115207</v>
          </cell>
          <cell r="S258">
            <v>0.66511136113065694</v>
          </cell>
          <cell r="Y258">
            <v>0.66511136113065694</v>
          </cell>
          <cell r="Z258">
            <v>243</v>
          </cell>
        </row>
        <row r="259">
          <cell r="A259" t="str">
            <v>2013T1</v>
          </cell>
          <cell r="O259">
            <v>0.49931194294563408</v>
          </cell>
          <cell r="R259">
            <v>0.28008234186874043</v>
          </cell>
          <cell r="S259">
            <v>0.66239458853438227</v>
          </cell>
          <cell r="Y259">
            <v>0.66239458853438227</v>
          </cell>
          <cell r="Z259">
            <v>244</v>
          </cell>
        </row>
        <row r="260">
          <cell r="A260" t="str">
            <v>2013T2</v>
          </cell>
          <cell r="O260">
            <v>0.5021759921708765</v>
          </cell>
          <cell r="R260">
            <v>0.28227845285844555</v>
          </cell>
          <cell r="S260">
            <v>0.65921441863568631</v>
          </cell>
          <cell r="Y260">
            <v>0.65921441863568631</v>
          </cell>
          <cell r="Z260">
            <v>245</v>
          </cell>
        </row>
        <row r="261">
          <cell r="A261" t="str">
            <v>2013T3</v>
          </cell>
          <cell r="O261">
            <v>0.49856233656575122</v>
          </cell>
          <cell r="R261">
            <v>0.2732118479833654</v>
          </cell>
          <cell r="S261">
            <v>0.66540940860515041</v>
          </cell>
          <cell r="Y261">
            <v>0.66540940860515041</v>
          </cell>
          <cell r="Z261">
            <v>246</v>
          </cell>
        </row>
        <row r="262">
          <cell r="A262" t="str">
            <v>2013T4</v>
          </cell>
          <cell r="O262">
            <v>0.50174441951539395</v>
          </cell>
          <cell r="R262">
            <v>0.28124021411966682</v>
          </cell>
          <cell r="S262">
            <v>0.66061369673257508</v>
          </cell>
          <cell r="Y262">
            <v>0.66061369673257508</v>
          </cell>
          <cell r="Z262">
            <v>247</v>
          </cell>
        </row>
        <row r="263">
          <cell r="A263" t="str">
            <v>2014T1</v>
          </cell>
          <cell r="O263">
            <v>0.50050548282834251</v>
          </cell>
          <cell r="R263">
            <v>0.27544386557846434</v>
          </cell>
          <cell r="S263">
            <v>0.66401995365792454</v>
          </cell>
          <cell r="Y263">
            <v>0.66401995365792454</v>
          </cell>
          <cell r="Z263">
            <v>248</v>
          </cell>
        </row>
        <row r="264">
          <cell r="A264" t="str">
            <v>2014T2</v>
          </cell>
          <cell r="O264">
            <v>0.49893907915761043</v>
          </cell>
          <cell r="R264">
            <v>0.281090515921193</v>
          </cell>
          <cell r="S264">
            <v>0.66640220523928839</v>
          </cell>
          <cell r="Y264">
            <v>0.66640220523928839</v>
          </cell>
          <cell r="Z264">
            <v>249</v>
          </cell>
        </row>
        <row r="265">
          <cell r="A265" t="str">
            <v>2014T3</v>
          </cell>
          <cell r="O265">
            <v>0.5022053154130901</v>
          </cell>
          <cell r="R265">
            <v>0.28651560164731765</v>
          </cell>
          <cell r="S265">
            <v>0.66208428799555652</v>
          </cell>
          <cell r="Y265">
            <v>0.66208428799555652</v>
          </cell>
          <cell r="Z265">
            <v>250</v>
          </cell>
        </row>
        <row r="266">
          <cell r="A266" t="str">
            <v>2014T4</v>
          </cell>
          <cell r="O266">
            <v>0.50377689926935088</v>
          </cell>
          <cell r="R266">
            <v>0.29712941108011687</v>
          </cell>
          <cell r="S266">
            <v>0.66048275937314738</v>
          </cell>
          <cell r="Y266">
            <v>0.66048275937314738</v>
          </cell>
          <cell r="Z266">
            <v>251</v>
          </cell>
        </row>
        <row r="267">
          <cell r="A267" t="str">
            <v>2015T1</v>
          </cell>
          <cell r="O267">
            <v>0.50735764095861191</v>
          </cell>
          <cell r="R267">
            <v>0.30478731426355365</v>
          </cell>
          <cell r="S267">
            <v>0.65375279188181812</v>
          </cell>
          <cell r="Y267">
            <v>0.65375279188181812</v>
          </cell>
          <cell r="Z267">
            <v>252</v>
          </cell>
        </row>
        <row r="268">
          <cell r="A268" t="str">
            <v>2015T2</v>
          </cell>
          <cell r="O268">
            <v>0.5059480126155862</v>
          </cell>
          <cell r="R268">
            <v>0.30488621271081157</v>
          </cell>
          <cell r="S268">
            <v>0.65481121369528572</v>
          </cell>
          <cell r="Y268">
            <v>0.65481121369528572</v>
          </cell>
          <cell r="Z268">
            <v>253</v>
          </cell>
        </row>
        <row r="269">
          <cell r="A269" t="str">
            <v>2015T3</v>
          </cell>
          <cell r="O269">
            <v>0.5070029403826759</v>
          </cell>
          <cell r="R269">
            <v>0.30516413585420243</v>
          </cell>
          <cell r="S269">
            <v>0.65378769584795238</v>
          </cell>
          <cell r="Y269">
            <v>0.65378769584795238</v>
          </cell>
          <cell r="Z269">
            <v>254</v>
          </cell>
        </row>
        <row r="270">
          <cell r="A270" t="str">
            <v>2015T4</v>
          </cell>
          <cell r="O270">
            <v>0.50596414455110106</v>
          </cell>
          <cell r="R270">
            <v>0.30514186900056461</v>
          </cell>
          <cell r="S270">
            <v>0.65412549407114629</v>
          </cell>
          <cell r="Y270">
            <v>0.65412549407114629</v>
          </cell>
          <cell r="Z270">
            <v>255</v>
          </cell>
        </row>
        <row r="271">
          <cell r="A271" t="str">
            <v>2016T1</v>
          </cell>
          <cell r="O271">
            <v>0.50798755476183843</v>
          </cell>
          <cell r="R271">
            <v>0.30814172503278736</v>
          </cell>
          <cell r="S271">
            <v>0.65205304573485501</v>
          </cell>
          <cell r="Y271">
            <v>0.65205304573485501</v>
          </cell>
          <cell r="Z271">
            <v>256</v>
          </cell>
        </row>
        <row r="272">
          <cell r="A272" t="str">
            <v>2016T2</v>
          </cell>
          <cell r="O272">
            <v>0.50024508334596951</v>
          </cell>
          <cell r="R272">
            <v>0.2968646963611295</v>
          </cell>
          <cell r="S272">
            <v>0.66018400646032638</v>
          </cell>
          <cell r="Y272">
            <v>0.66018400646032638</v>
          </cell>
          <cell r="Z272">
            <v>257</v>
          </cell>
        </row>
        <row r="273">
          <cell r="A273" t="str">
            <v>2016T3</v>
          </cell>
          <cell r="O273">
            <v>0.49914222866184166</v>
          </cell>
          <cell r="R273">
            <v>0.29664855231352683</v>
          </cell>
          <cell r="S273">
            <v>0.6606242610712143</v>
          </cell>
          <cell r="Y273">
            <v>0.6606242610712143</v>
          </cell>
          <cell r="Z273">
            <v>258</v>
          </cell>
        </row>
        <row r="274">
          <cell r="A274" t="str">
            <v>2016T4</v>
          </cell>
          <cell r="O274">
            <v>0.49927262856029175</v>
          </cell>
          <cell r="R274">
            <v>0.29738355096472413</v>
          </cell>
          <cell r="S274">
            <v>0.66051243143915139</v>
          </cell>
          <cell r="Y274">
            <v>0.66051243143915139</v>
          </cell>
          <cell r="Z274">
            <v>259</v>
          </cell>
        </row>
        <row r="275">
          <cell r="A275" t="str">
            <v>2017T1</v>
          </cell>
          <cell r="O275">
            <v>0.49777297416374666</v>
          </cell>
          <cell r="R275">
            <v>0.29641128726912253</v>
          </cell>
          <cell r="S275">
            <v>0.66186381754221701</v>
          </cell>
          <cell r="Y275">
            <v>0.66186381754221701</v>
          </cell>
          <cell r="Z275">
            <v>260</v>
          </cell>
        </row>
        <row r="276">
          <cell r="A276" t="str">
            <v>2017T2</v>
          </cell>
          <cell r="O276">
            <v>0.4993835274457657</v>
          </cell>
          <cell r="R276">
            <v>0.29505429373983161</v>
          </cell>
          <cell r="S276">
            <v>0.65866780790511414</v>
          </cell>
          <cell r="Y276">
            <v>0.65866780790511414</v>
          </cell>
          <cell r="Z276">
            <v>261</v>
          </cell>
        </row>
        <row r="277">
          <cell r="A277" t="str">
            <v>2017T3</v>
          </cell>
          <cell r="O277">
            <v>0.50230152104894377</v>
          </cell>
          <cell r="R277">
            <v>0.31464960892581156</v>
          </cell>
          <cell r="S277">
            <v>0.65526131399586296</v>
          </cell>
          <cell r="Y277">
            <v>0.65526131399586296</v>
          </cell>
          <cell r="Z277">
            <v>262</v>
          </cell>
        </row>
        <row r="278">
          <cell r="A278" t="str">
            <v>2017T4</v>
          </cell>
          <cell r="O278">
            <v>0.50269548937074271</v>
          </cell>
          <cell r="R278">
            <v>0.30069976497457207</v>
          </cell>
          <cell r="S278">
            <v>0.65753010848348847</v>
          </cell>
          <cell r="Y278">
            <v>0.65753010848348847</v>
          </cell>
          <cell r="Z278">
            <v>263</v>
          </cell>
        </row>
        <row r="279">
          <cell r="A279" t="str">
            <v>2018T1</v>
          </cell>
          <cell r="O279">
            <v>0.49969441916390422</v>
          </cell>
          <cell r="R279">
            <v>0.29767891425800308</v>
          </cell>
          <cell r="S279">
            <v>0.66104442215328207</v>
          </cell>
          <cell r="Y279">
            <v>0.66104442215328207</v>
          </cell>
          <cell r="Z279">
            <v>264</v>
          </cell>
        </row>
        <row r="280">
          <cell r="A280" t="str">
            <v>2018T2</v>
          </cell>
          <cell r="O280">
            <v>0.49699412036731189</v>
          </cell>
          <cell r="R280">
            <v>0.29006077822554016</v>
          </cell>
          <cell r="S280">
            <v>0.66392614124331106</v>
          </cell>
          <cell r="Y280">
            <v>0.66392614124331106</v>
          </cell>
          <cell r="Z280">
            <v>265</v>
          </cell>
        </row>
        <row r="281">
          <cell r="A281" t="str">
            <v>2018T3</v>
          </cell>
          <cell r="O281">
            <v>0.50040460730250924</v>
          </cell>
          <cell r="R281">
            <v>0.29909942245570531</v>
          </cell>
          <cell r="S281">
            <v>0.65983293633960904</v>
          </cell>
          <cell r="Y281">
            <v>0.65983293633960904</v>
          </cell>
          <cell r="Z281">
            <v>266</v>
          </cell>
        </row>
        <row r="282">
          <cell r="A282" t="str">
            <v>2018T4</v>
          </cell>
          <cell r="O282">
            <v>0.50054543576767663</v>
          </cell>
          <cell r="R282">
            <v>0.29156607841365345</v>
          </cell>
          <cell r="S282">
            <v>0.65824414866836212</v>
          </cell>
          <cell r="Y282">
            <v>0.65824414866836212</v>
          </cell>
          <cell r="Z282">
            <v>267</v>
          </cell>
        </row>
        <row r="283">
          <cell r="A283" t="str">
            <v>2019T1</v>
          </cell>
          <cell r="O283">
            <v>0.50141668254875804</v>
          </cell>
          <cell r="R283">
            <v>0.30746775935455178</v>
          </cell>
          <cell r="S283">
            <v>0.64153484530843019</v>
          </cell>
          <cell r="Y283">
            <v>0.64153484530843019</v>
          </cell>
          <cell r="Z283">
            <v>268</v>
          </cell>
        </row>
        <row r="284">
          <cell r="A284" t="str">
            <v>2019T2</v>
          </cell>
          <cell r="O284">
            <v>0.50562649353415201</v>
          </cell>
          <cell r="R284">
            <v>0.31477984171278417</v>
          </cell>
          <cell r="S284">
            <v>0.63486202328269015</v>
          </cell>
          <cell r="Y284">
            <v>0.63486202328269015</v>
          </cell>
          <cell r="Z284">
            <v>269</v>
          </cell>
        </row>
        <row r="285">
          <cell r="A285" t="str">
            <v>2019T3</v>
          </cell>
          <cell r="O285">
            <v>0.50386557445391955</v>
          </cell>
          <cell r="R285">
            <v>0.31441353713284825</v>
          </cell>
          <cell r="S285">
            <v>0.63548488459276908</v>
          </cell>
          <cell r="Y285">
            <v>0.63548488459276908</v>
          </cell>
          <cell r="Z285">
            <v>270</v>
          </cell>
        </row>
        <row r="286">
          <cell r="A286" t="str">
            <v>2019T4</v>
          </cell>
          <cell r="O286">
            <v>0.50050863430129877</v>
          </cell>
          <cell r="R286">
            <v>0.31703207204508427</v>
          </cell>
          <cell r="S286">
            <v>0.63944380995175776</v>
          </cell>
          <cell r="Y286">
            <v>0.63944380995175776</v>
          </cell>
          <cell r="Z286">
            <v>271</v>
          </cell>
        </row>
        <row r="287">
          <cell r="A287" t="str">
            <v>2020T1</v>
          </cell>
          <cell r="O287">
            <v>0.49055465442892754</v>
          </cell>
          <cell r="R287">
            <v>0.29571019767641205</v>
          </cell>
          <cell r="S287">
            <v>0.65153103611979268</v>
          </cell>
          <cell r="Y287">
            <v>0.65153103611979268</v>
          </cell>
          <cell r="Z287">
            <v>272</v>
          </cell>
        </row>
        <row r="288">
          <cell r="A288" t="str">
            <v>2020T2</v>
          </cell>
          <cell r="O288">
            <v>0.49170653472900755</v>
          </cell>
          <cell r="R288">
            <v>0.29913698134213618</v>
          </cell>
          <cell r="S288">
            <v>0.65199755536437909</v>
          </cell>
          <cell r="Y288">
            <v>0.65199755536437909</v>
          </cell>
          <cell r="Z288">
            <v>273</v>
          </cell>
        </row>
        <row r="289">
          <cell r="A289" t="str">
            <v>2020T3</v>
          </cell>
          <cell r="O289">
            <v>0.49368021293170605</v>
          </cell>
          <cell r="R289">
            <v>0.29415736172422741</v>
          </cell>
          <cell r="S289">
            <v>0.65103869124902625</v>
          </cell>
          <cell r="Y289">
            <v>0.65103869124902625</v>
          </cell>
          <cell r="Z289">
            <v>274</v>
          </cell>
        </row>
        <row r="290">
          <cell r="A290" t="str">
            <v>2020T4</v>
          </cell>
          <cell r="O290">
            <v>0.50133801882610285</v>
          </cell>
          <cell r="R290">
            <v>0.34248104608156255</v>
          </cell>
          <cell r="S290">
            <v>0.64232669663052233</v>
          </cell>
          <cell r="Y290">
            <v>0.64232669663052233</v>
          </cell>
          <cell r="Z290">
            <v>275</v>
          </cell>
        </row>
        <row r="291">
          <cell r="A291" t="str">
            <v>2021T1</v>
          </cell>
          <cell r="O291">
            <v>0.50187321368797799</v>
          </cell>
          <cell r="R291">
            <v>0.35450086257949903</v>
          </cell>
          <cell r="S291">
            <v>0.64227090145994792</v>
          </cell>
          <cell r="Y291">
            <v>0.64227090145994792</v>
          </cell>
          <cell r="Z291">
            <v>276</v>
          </cell>
        </row>
        <row r="292">
          <cell r="A292" t="str">
            <v>2021T2</v>
          </cell>
          <cell r="O292">
            <v>0.49696098314972281</v>
          </cell>
          <cell r="R292">
            <v>0.33944945392913939</v>
          </cell>
          <cell r="S292">
            <v>0.64745817582815191</v>
          </cell>
          <cell r="Y292">
            <v>0.64745817582815191</v>
          </cell>
          <cell r="Z292">
            <v>277</v>
          </cell>
        </row>
        <row r="293">
          <cell r="A293" t="str">
            <v>2021T3</v>
          </cell>
          <cell r="O293">
            <v>0.49105409726319266</v>
          </cell>
          <cell r="R293">
            <v>0.31406492160680827</v>
          </cell>
          <cell r="S293">
            <v>0.65359349255501586</v>
          </cell>
          <cell r="Y293">
            <v>0.65359349255501586</v>
          </cell>
          <cell r="Z293">
            <v>278</v>
          </cell>
        </row>
        <row r="294">
          <cell r="A294" t="str">
            <v>2021T4</v>
          </cell>
          <cell r="O294">
            <v>0.48547006992074032</v>
          </cell>
          <cell r="R294">
            <v>0.29132934306038161</v>
          </cell>
          <cell r="S294">
            <v>0.65944718346159215</v>
          </cell>
          <cell r="Y294">
            <v>0.65944718346159215</v>
          </cell>
          <cell r="Z294">
            <v>279</v>
          </cell>
        </row>
        <row r="295">
          <cell r="A295" t="str">
            <v>2022T1</v>
          </cell>
          <cell r="O295">
            <v>0.48451693613329017</v>
          </cell>
          <cell r="R295">
            <v>0.29298515135396941</v>
          </cell>
          <cell r="S295">
            <v>0.66187757964395344</v>
          </cell>
          <cell r="Y295">
            <v>0.66187757964395344</v>
          </cell>
          <cell r="Z295">
            <v>280</v>
          </cell>
        </row>
        <row r="296">
          <cell r="A296" t="str">
            <v>2022T2</v>
          </cell>
          <cell r="O296">
            <v>0.48965509273300228</v>
          </cell>
          <cell r="R296">
            <v>0.28358303799150214</v>
          </cell>
          <cell r="S296">
            <v>0.65250181248898786</v>
          </cell>
          <cell r="Y296">
            <v>0.65250181248898786</v>
          </cell>
          <cell r="Z296">
            <v>281</v>
          </cell>
        </row>
        <row r="297">
          <cell r="A297" t="str">
            <v>2022T3</v>
          </cell>
          <cell r="O297">
            <v>0.48689474903408647</v>
          </cell>
          <cell r="R297">
            <v>0.29768724136254565</v>
          </cell>
          <cell r="S297">
            <v>0.65092987940023284</v>
          </cell>
          <cell r="Y297">
            <v>0.65092987940023284</v>
          </cell>
          <cell r="Z297">
            <v>282</v>
          </cell>
        </row>
        <row r="298">
          <cell r="A298" t="str">
            <v>2022T4</v>
          </cell>
          <cell r="O298">
            <v>0.486888636070682</v>
          </cell>
          <cell r="R298">
            <v>0.30327910195983931</v>
          </cell>
          <cell r="S298">
            <v>0.65379442143549682</v>
          </cell>
          <cell r="Y298">
            <v>0.65379442143549682</v>
          </cell>
          <cell r="Z298">
            <v>283</v>
          </cell>
        </row>
        <row r="299">
          <cell r="A299" t="str">
            <v>2023T1</v>
          </cell>
          <cell r="O299">
            <v>0.48672121734137247</v>
          </cell>
          <cell r="R299">
            <v>0.30234214536540127</v>
          </cell>
          <cell r="S299">
            <v>0.65507188763002711</v>
          </cell>
          <cell r="Y299">
            <v>0.65507188763002711</v>
          </cell>
          <cell r="Z299">
            <v>284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tissement"/>
      <sheetName val="Menages"/>
      <sheetName val="SNF"/>
      <sheetName val="ENF"/>
      <sheetName val="SF"/>
      <sheetName val="EF"/>
      <sheetName val="ISBLSM"/>
      <sheetName val="APU"/>
      <sheetName val="RdM"/>
      <sheetName val="CpteEmploi"/>
      <sheetName val="CpteExploitation"/>
    </sheetNames>
    <sheetDataSet>
      <sheetData sheetId="0"/>
      <sheetData sheetId="1"/>
      <sheetData sheetId="2">
        <row r="9">
          <cell r="A9" t="str">
            <v>1949T1</v>
          </cell>
        </row>
        <row r="10">
          <cell r="A10" t="str">
            <v>1949T2</v>
          </cell>
        </row>
        <row r="11">
          <cell r="A11" t="str">
            <v>1949T3</v>
          </cell>
        </row>
        <row r="12">
          <cell r="A12" t="str">
            <v>1949T4</v>
          </cell>
        </row>
        <row r="13">
          <cell r="A13" t="str">
            <v>1950T1</v>
          </cell>
        </row>
        <row r="14">
          <cell r="A14" t="str">
            <v>1950T2</v>
          </cell>
        </row>
        <row r="15">
          <cell r="A15" t="str">
            <v>1950T3</v>
          </cell>
        </row>
        <row r="16">
          <cell r="A16" t="str">
            <v>1950T4</v>
          </cell>
        </row>
        <row r="17">
          <cell r="A17" t="str">
            <v>1951T1</v>
          </cell>
        </row>
        <row r="18">
          <cell r="A18" t="str">
            <v>1951T2</v>
          </cell>
        </row>
        <row r="19">
          <cell r="A19" t="str">
            <v>1951T3</v>
          </cell>
        </row>
        <row r="20">
          <cell r="A20" t="str">
            <v>1951T4</v>
          </cell>
        </row>
        <row r="21">
          <cell r="A21" t="str">
            <v>1952T1</v>
          </cell>
        </row>
        <row r="22">
          <cell r="A22" t="str">
            <v>1952T2</v>
          </cell>
        </row>
        <row r="23">
          <cell r="A23" t="str">
            <v>1952T3</v>
          </cell>
        </row>
        <row r="24">
          <cell r="A24" t="str">
            <v>1952T4</v>
          </cell>
        </row>
        <row r="25">
          <cell r="A25" t="str">
            <v>1953T1</v>
          </cell>
        </row>
        <row r="26">
          <cell r="A26" t="str">
            <v>1953T2</v>
          </cell>
        </row>
        <row r="27">
          <cell r="A27" t="str">
            <v>1953T3</v>
          </cell>
        </row>
        <row r="28">
          <cell r="A28" t="str">
            <v>1953T4</v>
          </cell>
        </row>
        <row r="29">
          <cell r="A29" t="str">
            <v>1954T1</v>
          </cell>
        </row>
        <row r="30">
          <cell r="A30" t="str">
            <v>1954T2</v>
          </cell>
        </row>
        <row r="31">
          <cell r="A31" t="str">
            <v>1954T3</v>
          </cell>
        </row>
        <row r="32">
          <cell r="A32" t="str">
            <v>1954T4</v>
          </cell>
        </row>
        <row r="33">
          <cell r="A33" t="str">
            <v>1955T1</v>
          </cell>
        </row>
        <row r="34">
          <cell r="A34" t="str">
            <v>1955T2</v>
          </cell>
        </row>
        <row r="35">
          <cell r="A35" t="str">
            <v>1955T3</v>
          </cell>
        </row>
        <row r="36">
          <cell r="A36" t="str">
            <v>1955T4</v>
          </cell>
        </row>
        <row r="37">
          <cell r="A37" t="str">
            <v>1956T1</v>
          </cell>
        </row>
        <row r="38">
          <cell r="A38" t="str">
            <v>1956T2</v>
          </cell>
        </row>
        <row r="39">
          <cell r="A39" t="str">
            <v>1956T3</v>
          </cell>
        </row>
        <row r="40">
          <cell r="A40" t="str">
            <v>1956T4</v>
          </cell>
        </row>
        <row r="41">
          <cell r="A41" t="str">
            <v>1957T1</v>
          </cell>
        </row>
        <row r="42">
          <cell r="A42" t="str">
            <v>1957T2</v>
          </cell>
        </row>
        <row r="43">
          <cell r="A43" t="str">
            <v>1957T3</v>
          </cell>
        </row>
        <row r="44">
          <cell r="A44" t="str">
            <v>1957T4</v>
          </cell>
        </row>
        <row r="45">
          <cell r="A45" t="str">
            <v>1958T1</v>
          </cell>
        </row>
        <row r="46">
          <cell r="A46" t="str">
            <v>1958T2</v>
          </cell>
        </row>
        <row r="47">
          <cell r="A47" t="str">
            <v>1958T3</v>
          </cell>
        </row>
        <row r="48">
          <cell r="A48" t="str">
            <v>1958T4</v>
          </cell>
        </row>
        <row r="49">
          <cell r="A49" t="str">
            <v>1959T1</v>
          </cell>
        </row>
        <row r="50">
          <cell r="A50" t="str">
            <v>1959T2</v>
          </cell>
        </row>
        <row r="51">
          <cell r="A51" t="str">
            <v>1959T3</v>
          </cell>
        </row>
        <row r="52">
          <cell r="A52" t="str">
            <v>1959T4</v>
          </cell>
        </row>
        <row r="53">
          <cell r="A53" t="str">
            <v>1960T1</v>
          </cell>
        </row>
        <row r="54">
          <cell r="A54" t="str">
            <v>1960T2</v>
          </cell>
        </row>
        <row r="55">
          <cell r="A55" t="str">
            <v>1960T3</v>
          </cell>
        </row>
        <row r="56">
          <cell r="A56" t="str">
            <v>1960T4</v>
          </cell>
        </row>
        <row r="57">
          <cell r="A57" t="str">
            <v>1961T1</v>
          </cell>
        </row>
        <row r="58">
          <cell r="A58" t="str">
            <v>1961T2</v>
          </cell>
        </row>
        <row r="59">
          <cell r="A59" t="str">
            <v>1961T3</v>
          </cell>
        </row>
        <row r="60">
          <cell r="A60" t="str">
            <v>1961T4</v>
          </cell>
        </row>
        <row r="61">
          <cell r="A61" t="str">
            <v>1962T1</v>
          </cell>
        </row>
        <row r="62">
          <cell r="A62" t="str">
            <v>1962T2</v>
          </cell>
        </row>
        <row r="63">
          <cell r="A63" t="str">
            <v>1962T3</v>
          </cell>
        </row>
        <row r="64">
          <cell r="A64" t="str">
            <v>1962T4</v>
          </cell>
        </row>
        <row r="65">
          <cell r="A65" t="str">
            <v>1963T1</v>
          </cell>
        </row>
        <row r="66">
          <cell r="A66" t="str">
            <v>1963T2</v>
          </cell>
        </row>
        <row r="67">
          <cell r="A67" t="str">
            <v>1963T3</v>
          </cell>
        </row>
        <row r="68">
          <cell r="A68" t="str">
            <v>1963T4</v>
          </cell>
        </row>
        <row r="69">
          <cell r="A69" t="str">
            <v>1964T1</v>
          </cell>
        </row>
        <row r="70">
          <cell r="A70" t="str">
            <v>1964T2</v>
          </cell>
        </row>
        <row r="71">
          <cell r="A71" t="str">
            <v>1964T3</v>
          </cell>
        </row>
        <row r="72">
          <cell r="A72" t="str">
            <v>1964T4</v>
          </cell>
        </row>
        <row r="73">
          <cell r="A73" t="str">
            <v>1965T1</v>
          </cell>
        </row>
        <row r="74">
          <cell r="A74" t="str">
            <v>1965T2</v>
          </cell>
        </row>
        <row r="75">
          <cell r="A75" t="str">
            <v>1965T3</v>
          </cell>
        </row>
        <row r="76">
          <cell r="A76" t="str">
            <v>1965T4</v>
          </cell>
        </row>
        <row r="77">
          <cell r="A77" t="str">
            <v>1966T1</v>
          </cell>
        </row>
        <row r="78">
          <cell r="A78" t="str">
            <v>1966T2</v>
          </cell>
        </row>
        <row r="79">
          <cell r="A79" t="str">
            <v>1966T3</v>
          </cell>
        </row>
        <row r="80">
          <cell r="A80" t="str">
            <v>1966T4</v>
          </cell>
        </row>
        <row r="81">
          <cell r="A81" t="str">
            <v>1967T1</v>
          </cell>
        </row>
        <row r="82">
          <cell r="A82" t="str">
            <v>1967T2</v>
          </cell>
        </row>
        <row r="83">
          <cell r="A83" t="str">
            <v>1967T3</v>
          </cell>
        </row>
        <row r="84">
          <cell r="A84" t="str">
            <v>1967T4</v>
          </cell>
        </row>
        <row r="85">
          <cell r="A85" t="str">
            <v>1968T1</v>
          </cell>
        </row>
        <row r="86">
          <cell r="A86" t="str">
            <v>1968T2</v>
          </cell>
        </row>
        <row r="87">
          <cell r="A87" t="str">
            <v>1968T3</v>
          </cell>
        </row>
        <row r="88">
          <cell r="A88" t="str">
            <v>1968T4</v>
          </cell>
        </row>
        <row r="89">
          <cell r="A89" t="str">
            <v>1969T1</v>
          </cell>
        </row>
        <row r="90">
          <cell r="A90" t="str">
            <v>1969T2</v>
          </cell>
        </row>
        <row r="91">
          <cell r="A91" t="str">
            <v>1969T3</v>
          </cell>
        </row>
        <row r="92">
          <cell r="A92" t="str">
            <v>1969T4</v>
          </cell>
        </row>
        <row r="93">
          <cell r="A93" t="str">
            <v>1970T1</v>
          </cell>
        </row>
        <row r="94">
          <cell r="A94" t="str">
            <v>1970T2</v>
          </cell>
        </row>
        <row r="95">
          <cell r="A95" t="str">
            <v>1970T3</v>
          </cell>
        </row>
        <row r="96">
          <cell r="A96" t="str">
            <v>1970T4</v>
          </cell>
        </row>
        <row r="97">
          <cell r="A97" t="str">
            <v>1971T1</v>
          </cell>
        </row>
        <row r="98">
          <cell r="A98" t="str">
            <v>1971T2</v>
          </cell>
        </row>
        <row r="99">
          <cell r="A99" t="str">
            <v>1971T3</v>
          </cell>
        </row>
        <row r="100">
          <cell r="A100" t="str">
            <v>1971T4</v>
          </cell>
        </row>
        <row r="101">
          <cell r="A101" t="str">
            <v>1972T1</v>
          </cell>
        </row>
        <row r="102">
          <cell r="A102" t="str">
            <v>1972T2</v>
          </cell>
        </row>
        <row r="103">
          <cell r="A103" t="str">
            <v>1972T3</v>
          </cell>
        </row>
        <row r="104">
          <cell r="A104" t="str">
            <v>1972T4</v>
          </cell>
        </row>
        <row r="105">
          <cell r="A105" t="str">
            <v>1973T1</v>
          </cell>
        </row>
        <row r="106">
          <cell r="A106" t="str">
            <v>1973T2</v>
          </cell>
        </row>
        <row r="107">
          <cell r="A107" t="str">
            <v>1973T3</v>
          </cell>
        </row>
        <row r="108">
          <cell r="A108" t="str">
            <v>1973T4</v>
          </cell>
        </row>
        <row r="109">
          <cell r="A109" t="str">
            <v>1974T1</v>
          </cell>
        </row>
        <row r="110">
          <cell r="A110" t="str">
            <v>1974T2</v>
          </cell>
        </row>
        <row r="111">
          <cell r="A111" t="str">
            <v>1974T3</v>
          </cell>
        </row>
        <row r="112">
          <cell r="A112" t="str">
            <v>1974T4</v>
          </cell>
        </row>
        <row r="113">
          <cell r="A113" t="str">
            <v>1975T1</v>
          </cell>
        </row>
        <row r="114">
          <cell r="A114" t="str">
            <v>1975T2</v>
          </cell>
        </row>
        <row r="115">
          <cell r="A115" t="str">
            <v>1975T3</v>
          </cell>
        </row>
        <row r="116">
          <cell r="A116" t="str">
            <v>1975T4</v>
          </cell>
        </row>
        <row r="117">
          <cell r="A117" t="str">
            <v>1976T1</v>
          </cell>
        </row>
        <row r="118">
          <cell r="A118" t="str">
            <v>1976T2</v>
          </cell>
        </row>
        <row r="119">
          <cell r="A119" t="str">
            <v>1976T3</v>
          </cell>
        </row>
        <row r="120">
          <cell r="A120" t="str">
            <v>1976T4</v>
          </cell>
        </row>
        <row r="121">
          <cell r="A121" t="str">
            <v>1977T1</v>
          </cell>
        </row>
        <row r="122">
          <cell r="A122" t="str">
            <v>1977T2</v>
          </cell>
        </row>
        <row r="123">
          <cell r="A123" t="str">
            <v>1977T3</v>
          </cell>
        </row>
        <row r="124">
          <cell r="A124" t="str">
            <v>1977T4</v>
          </cell>
        </row>
        <row r="125">
          <cell r="A125" t="str">
            <v>1978T1</v>
          </cell>
        </row>
        <row r="126">
          <cell r="A126" t="str">
            <v>1978T2</v>
          </cell>
        </row>
        <row r="127">
          <cell r="A127" t="str">
            <v>1978T3</v>
          </cell>
        </row>
        <row r="128">
          <cell r="A128" t="str">
            <v>1978T4</v>
          </cell>
        </row>
        <row r="129">
          <cell r="A129" t="str">
            <v>1979T1</v>
          </cell>
        </row>
        <row r="130">
          <cell r="A130" t="str">
            <v>1979T2</v>
          </cell>
        </row>
        <row r="131">
          <cell r="A131" t="str">
            <v>1979T3</v>
          </cell>
        </row>
        <row r="132">
          <cell r="A132" t="str">
            <v>1979T4</v>
          </cell>
        </row>
        <row r="133">
          <cell r="A133" t="str">
            <v>1980T1</v>
          </cell>
        </row>
        <row r="134">
          <cell r="A134" t="str">
            <v>1980T2</v>
          </cell>
        </row>
        <row r="135">
          <cell r="A135" t="str">
            <v>1980T3</v>
          </cell>
        </row>
        <row r="136">
          <cell r="A136" t="str">
            <v>1980T4</v>
          </cell>
        </row>
        <row r="137">
          <cell r="A137" t="str">
            <v>1981T1</v>
          </cell>
        </row>
        <row r="138">
          <cell r="A138" t="str">
            <v>1981T2</v>
          </cell>
        </row>
        <row r="139">
          <cell r="A139" t="str">
            <v>1981T3</v>
          </cell>
        </row>
        <row r="140">
          <cell r="A140" t="str">
            <v>1981T4</v>
          </cell>
        </row>
        <row r="141">
          <cell r="A141" t="str">
            <v>1982T1</v>
          </cell>
        </row>
        <row r="142">
          <cell r="A142" t="str">
            <v>1982T2</v>
          </cell>
        </row>
        <row r="143">
          <cell r="A143" t="str">
            <v>1982T3</v>
          </cell>
        </row>
        <row r="144">
          <cell r="A144" t="str">
            <v>1982T4</v>
          </cell>
        </row>
        <row r="145">
          <cell r="A145" t="str">
            <v>1983T1</v>
          </cell>
        </row>
        <row r="146">
          <cell r="A146" t="str">
            <v>1983T2</v>
          </cell>
        </row>
        <row r="147">
          <cell r="A147" t="str">
            <v>1983T3</v>
          </cell>
        </row>
        <row r="148">
          <cell r="A148" t="str">
            <v>1983T4</v>
          </cell>
        </row>
        <row r="149">
          <cell r="A149" t="str">
            <v>1984T1</v>
          </cell>
        </row>
        <row r="150">
          <cell r="A150" t="str">
            <v>1984T2</v>
          </cell>
        </row>
        <row r="151">
          <cell r="A151" t="str">
            <v>1984T3</v>
          </cell>
        </row>
        <row r="152">
          <cell r="A152" t="str">
            <v>1984T4</v>
          </cell>
        </row>
        <row r="153">
          <cell r="A153" t="str">
            <v>1985T1</v>
          </cell>
        </row>
        <row r="154">
          <cell r="A154" t="str">
            <v>1985T2</v>
          </cell>
        </row>
        <row r="155">
          <cell r="A155" t="str">
            <v>1985T3</v>
          </cell>
        </row>
        <row r="156">
          <cell r="A156" t="str">
            <v>1985T4</v>
          </cell>
        </row>
        <row r="157">
          <cell r="A157" t="str">
            <v>1986T1</v>
          </cell>
        </row>
        <row r="158">
          <cell r="A158" t="str">
            <v>1986T2</v>
          </cell>
        </row>
        <row r="159">
          <cell r="A159" t="str">
            <v>1986T3</v>
          </cell>
        </row>
        <row r="160">
          <cell r="A160" t="str">
            <v>1986T4</v>
          </cell>
        </row>
        <row r="161">
          <cell r="A161" t="str">
            <v>1987T1</v>
          </cell>
        </row>
        <row r="162">
          <cell r="A162" t="str">
            <v>1987T2</v>
          </cell>
        </row>
        <row r="163">
          <cell r="A163" t="str">
            <v>1987T3</v>
          </cell>
        </row>
        <row r="164">
          <cell r="A164" t="str">
            <v>1987T4</v>
          </cell>
        </row>
        <row r="165">
          <cell r="A165" t="str">
            <v>1988T1</v>
          </cell>
        </row>
        <row r="166">
          <cell r="A166" t="str">
            <v>1988T2</v>
          </cell>
        </row>
        <row r="167">
          <cell r="A167" t="str">
            <v>1988T3</v>
          </cell>
        </row>
        <row r="168">
          <cell r="A168" t="str">
            <v>1988T4</v>
          </cell>
        </row>
        <row r="169">
          <cell r="A169" t="str">
            <v>1989T1</v>
          </cell>
        </row>
        <row r="170">
          <cell r="A170" t="str">
            <v>1989T2</v>
          </cell>
        </row>
        <row r="171">
          <cell r="A171" t="str">
            <v>1989T3</v>
          </cell>
        </row>
        <row r="172">
          <cell r="A172" t="str">
            <v>1989T4</v>
          </cell>
        </row>
        <row r="173">
          <cell r="A173" t="str">
            <v>1990T1</v>
          </cell>
        </row>
        <row r="174">
          <cell r="A174" t="str">
            <v>1990T2</v>
          </cell>
        </row>
        <row r="175">
          <cell r="A175" t="str">
            <v>1990T3</v>
          </cell>
        </row>
        <row r="176">
          <cell r="A176" t="str">
            <v>1990T4</v>
          </cell>
        </row>
        <row r="177">
          <cell r="A177" t="str">
            <v>1991T1</v>
          </cell>
        </row>
        <row r="178">
          <cell r="A178" t="str">
            <v>1991T2</v>
          </cell>
        </row>
        <row r="179">
          <cell r="A179" t="str">
            <v>1991T3</v>
          </cell>
        </row>
        <row r="180">
          <cell r="A180" t="str">
            <v>1991T4</v>
          </cell>
        </row>
        <row r="181">
          <cell r="A181" t="str">
            <v>1992T1</v>
          </cell>
        </row>
        <row r="182">
          <cell r="A182" t="str">
            <v>1992T2</v>
          </cell>
        </row>
        <row r="183">
          <cell r="A183" t="str">
            <v>1992T3</v>
          </cell>
        </row>
        <row r="184">
          <cell r="A184" t="str">
            <v>1992T4</v>
          </cell>
        </row>
        <row r="185">
          <cell r="A185" t="str">
            <v>1993T1</v>
          </cell>
        </row>
        <row r="186">
          <cell r="A186" t="str">
            <v>1993T2</v>
          </cell>
        </row>
        <row r="187">
          <cell r="A187" t="str">
            <v>1993T3</v>
          </cell>
        </row>
        <row r="188">
          <cell r="A188" t="str">
            <v>1993T4</v>
          </cell>
        </row>
        <row r="189">
          <cell r="A189" t="str">
            <v>1994T1</v>
          </cell>
        </row>
        <row r="190">
          <cell r="A190" t="str">
            <v>1994T2</v>
          </cell>
        </row>
        <row r="191">
          <cell r="A191" t="str">
            <v>1994T3</v>
          </cell>
        </row>
        <row r="192">
          <cell r="A192" t="str">
            <v>1994T4</v>
          </cell>
        </row>
        <row r="193">
          <cell r="A193" t="str">
            <v>1995T1</v>
          </cell>
        </row>
        <row r="194">
          <cell r="A194" t="str">
            <v>1995T2</v>
          </cell>
        </row>
        <row r="195">
          <cell r="A195" t="str">
            <v>1995T3</v>
          </cell>
        </row>
        <row r="196">
          <cell r="A196" t="str">
            <v>1995T4</v>
          </cell>
        </row>
        <row r="197">
          <cell r="A197" t="str">
            <v>1996T1</v>
          </cell>
        </row>
        <row r="198">
          <cell r="A198" t="str">
            <v>1996T2</v>
          </cell>
        </row>
        <row r="199">
          <cell r="A199" t="str">
            <v>1996T3</v>
          </cell>
        </row>
        <row r="200">
          <cell r="A200" t="str">
            <v>1996T4</v>
          </cell>
        </row>
        <row r="201">
          <cell r="A201" t="str">
            <v>1997T1</v>
          </cell>
        </row>
        <row r="202">
          <cell r="A202" t="str">
            <v>1997T2</v>
          </cell>
        </row>
        <row r="203">
          <cell r="A203" t="str">
            <v>1997T3</v>
          </cell>
        </row>
        <row r="204">
          <cell r="A204" t="str">
            <v>1997T4</v>
          </cell>
        </row>
        <row r="205">
          <cell r="A205" t="str">
            <v>1998T1</v>
          </cell>
        </row>
        <row r="206">
          <cell r="A206" t="str">
            <v>1998T2</v>
          </cell>
        </row>
        <row r="207">
          <cell r="A207" t="str">
            <v>1998T3</v>
          </cell>
        </row>
        <row r="208">
          <cell r="A208" t="str">
            <v>1998T4</v>
          </cell>
        </row>
        <row r="209">
          <cell r="A209" t="str">
            <v>1999T1</v>
          </cell>
        </row>
        <row r="210">
          <cell r="A210" t="str">
            <v>1999T2</v>
          </cell>
        </row>
        <row r="211">
          <cell r="A211" t="str">
            <v>1999T3</v>
          </cell>
        </row>
        <row r="212">
          <cell r="A212" t="str">
            <v>1999T4</v>
          </cell>
        </row>
        <row r="213">
          <cell r="A213" t="str">
            <v>2000T1</v>
          </cell>
        </row>
        <row r="214">
          <cell r="A214" t="str">
            <v>2000T2</v>
          </cell>
        </row>
        <row r="215">
          <cell r="A215" t="str">
            <v>2000T3</v>
          </cell>
        </row>
        <row r="216">
          <cell r="A216" t="str">
            <v>2000T4</v>
          </cell>
        </row>
        <row r="217">
          <cell r="A217" t="str">
            <v>2001T1</v>
          </cell>
        </row>
        <row r="218">
          <cell r="A218" t="str">
            <v>2001T2</v>
          </cell>
        </row>
        <row r="219">
          <cell r="A219" t="str">
            <v>2001T3</v>
          </cell>
        </row>
        <row r="220">
          <cell r="A220" t="str">
            <v>2001T4</v>
          </cell>
        </row>
        <row r="221">
          <cell r="A221" t="str">
            <v>2002T1</v>
          </cell>
        </row>
        <row r="222">
          <cell r="A222" t="str">
            <v>2002T2</v>
          </cell>
        </row>
        <row r="223">
          <cell r="A223" t="str">
            <v>2002T3</v>
          </cell>
        </row>
        <row r="224">
          <cell r="A224" t="str">
            <v>2002T4</v>
          </cell>
        </row>
        <row r="225">
          <cell r="A225" t="str">
            <v>2003T1</v>
          </cell>
        </row>
        <row r="226">
          <cell r="A226" t="str">
            <v>2003T2</v>
          </cell>
        </row>
        <row r="227">
          <cell r="A227" t="str">
            <v>2003T3</v>
          </cell>
        </row>
        <row r="228">
          <cell r="A228" t="str">
            <v>2003T4</v>
          </cell>
        </row>
        <row r="229">
          <cell r="A229" t="str">
            <v>2004T1</v>
          </cell>
        </row>
        <row r="230">
          <cell r="A230" t="str">
            <v>2004T2</v>
          </cell>
        </row>
        <row r="231">
          <cell r="A231" t="str">
            <v>2004T3</v>
          </cell>
        </row>
        <row r="232">
          <cell r="A232" t="str">
            <v>2004T4</v>
          </cell>
        </row>
        <row r="233">
          <cell r="A233" t="str">
            <v>2005T1</v>
          </cell>
        </row>
        <row r="234">
          <cell r="A234" t="str">
            <v>2005T2</v>
          </cell>
        </row>
        <row r="235">
          <cell r="A235" t="str">
            <v>2005T3</v>
          </cell>
        </row>
        <row r="236">
          <cell r="A236" t="str">
            <v>2005T4</v>
          </cell>
        </row>
        <row r="237">
          <cell r="A237" t="str">
            <v>2006T1</v>
          </cell>
        </row>
        <row r="238">
          <cell r="A238" t="str">
            <v>2006T2</v>
          </cell>
        </row>
        <row r="239">
          <cell r="A239" t="str">
            <v>2006T3</v>
          </cell>
        </row>
        <row r="240">
          <cell r="A240" t="str">
            <v>2006T4</v>
          </cell>
        </row>
        <row r="241">
          <cell r="A241" t="str">
            <v>2007T1</v>
          </cell>
        </row>
        <row r="242">
          <cell r="A242" t="str">
            <v>2007T2</v>
          </cell>
        </row>
        <row r="243">
          <cell r="A243" t="str">
            <v>2007T3</v>
          </cell>
        </row>
        <row r="244">
          <cell r="A244" t="str">
            <v>2007T4</v>
          </cell>
        </row>
        <row r="245">
          <cell r="A245" t="str">
            <v>2008T1</v>
          </cell>
        </row>
        <row r="246">
          <cell r="A246" t="str">
            <v>2008T2</v>
          </cell>
        </row>
        <row r="247">
          <cell r="A247" t="str">
            <v>2008T3</v>
          </cell>
        </row>
        <row r="248">
          <cell r="A248" t="str">
            <v>2008T4</v>
          </cell>
        </row>
        <row r="249">
          <cell r="A249" t="str">
            <v>2009T1</v>
          </cell>
        </row>
        <row r="250">
          <cell r="A250" t="str">
            <v>2009T2</v>
          </cell>
        </row>
        <row r="251">
          <cell r="A251" t="str">
            <v>2009T3</v>
          </cell>
        </row>
        <row r="252">
          <cell r="A252" t="str">
            <v>2009T4</v>
          </cell>
        </row>
        <row r="253">
          <cell r="A253" t="str">
            <v>2010T1</v>
          </cell>
        </row>
        <row r="254">
          <cell r="A254" t="str">
            <v>2010T2</v>
          </cell>
        </row>
        <row r="255">
          <cell r="A255" t="str">
            <v>2010T3</v>
          </cell>
        </row>
        <row r="256">
          <cell r="A256" t="str">
            <v>2010T4</v>
          </cell>
        </row>
        <row r="257">
          <cell r="A257" t="str">
            <v>2011T1</v>
          </cell>
        </row>
        <row r="258">
          <cell r="A258" t="str">
            <v>2011T2</v>
          </cell>
        </row>
        <row r="259">
          <cell r="A259" t="str">
            <v>2011T3</v>
          </cell>
        </row>
        <row r="260">
          <cell r="A260" t="str">
            <v>2011T4</v>
          </cell>
        </row>
        <row r="261">
          <cell r="A261" t="str">
            <v>2012T1</v>
          </cell>
        </row>
        <row r="262">
          <cell r="A262" t="str">
            <v>2012T2</v>
          </cell>
        </row>
        <row r="263">
          <cell r="A263" t="str">
            <v>2012T3</v>
          </cell>
        </row>
        <row r="264">
          <cell r="A264" t="str">
            <v>2012T4</v>
          </cell>
        </row>
        <row r="265">
          <cell r="A265" t="str">
            <v>2013T1</v>
          </cell>
        </row>
        <row r="266">
          <cell r="A266" t="str">
            <v>2013T2</v>
          </cell>
        </row>
        <row r="267">
          <cell r="A267" t="str">
            <v>2013T3</v>
          </cell>
        </row>
        <row r="268">
          <cell r="A268" t="str">
            <v>2013T4</v>
          </cell>
        </row>
        <row r="269">
          <cell r="A269" t="str">
            <v>2014T1</v>
          </cell>
        </row>
        <row r="270">
          <cell r="A270" t="str">
            <v>2014T2</v>
          </cell>
        </row>
        <row r="271">
          <cell r="A271" t="str">
            <v>2014T3</v>
          </cell>
        </row>
        <row r="272">
          <cell r="A272" t="str">
            <v>2014T4</v>
          </cell>
        </row>
        <row r="273">
          <cell r="A273" t="str">
            <v>2015T1</v>
          </cell>
        </row>
        <row r="274">
          <cell r="A274" t="str">
            <v>2015T2</v>
          </cell>
        </row>
        <row r="275">
          <cell r="A275" t="str">
            <v>2015T3</v>
          </cell>
        </row>
        <row r="276">
          <cell r="A276" t="str">
            <v>2015T4</v>
          </cell>
        </row>
        <row r="277">
          <cell r="A277" t="str">
            <v>2016T1</v>
          </cell>
        </row>
        <row r="278">
          <cell r="A278" t="str">
            <v>2016T2</v>
          </cell>
        </row>
        <row r="279">
          <cell r="A279" t="str">
            <v>2016T3</v>
          </cell>
        </row>
        <row r="280">
          <cell r="A280" t="str">
            <v>2016T4</v>
          </cell>
        </row>
        <row r="281">
          <cell r="A281" t="str">
            <v>2017T1</v>
          </cell>
        </row>
        <row r="282">
          <cell r="A282" t="str">
            <v>2017T2</v>
          </cell>
        </row>
        <row r="283">
          <cell r="A283" t="str">
            <v>2017T3</v>
          </cell>
        </row>
        <row r="284">
          <cell r="A284" t="str">
            <v>2017T4</v>
          </cell>
        </row>
        <row r="285">
          <cell r="A285" t="str">
            <v>2018T1</v>
          </cell>
        </row>
        <row r="286">
          <cell r="A286" t="str">
            <v>2018T2</v>
          </cell>
        </row>
        <row r="287">
          <cell r="A287" t="str">
            <v>2018T3</v>
          </cell>
        </row>
        <row r="288">
          <cell r="A288" t="str">
            <v>2018T4</v>
          </cell>
        </row>
        <row r="289">
          <cell r="A289" t="str">
            <v>2019T1</v>
          </cell>
        </row>
        <row r="290">
          <cell r="A290" t="str">
            <v>2019T2</v>
          </cell>
        </row>
        <row r="291">
          <cell r="A291" t="str">
            <v>2019T3</v>
          </cell>
        </row>
        <row r="292">
          <cell r="A292" t="str">
            <v>2019T4</v>
          </cell>
        </row>
        <row r="293">
          <cell r="A293" t="str">
            <v>2020T1</v>
          </cell>
        </row>
        <row r="294">
          <cell r="A294" t="str">
            <v>2020T2</v>
          </cell>
        </row>
        <row r="295">
          <cell r="A295" t="str">
            <v>2020T3</v>
          </cell>
        </row>
        <row r="296">
          <cell r="A296" t="str">
            <v>2020T4</v>
          </cell>
        </row>
        <row r="297">
          <cell r="A297" t="str">
            <v>2021T1</v>
          </cell>
        </row>
        <row r="298">
          <cell r="A298" t="str">
            <v>2021T2</v>
          </cell>
        </row>
        <row r="299">
          <cell r="A299" t="str">
            <v>2021T3</v>
          </cell>
        </row>
        <row r="300">
          <cell r="A300" t="str">
            <v>2021T4</v>
          </cell>
        </row>
        <row r="301">
          <cell r="A301" t="str">
            <v>2022T1</v>
          </cell>
        </row>
        <row r="302">
          <cell r="A302" t="str">
            <v>2022T2</v>
          </cell>
        </row>
        <row r="303">
          <cell r="A303" t="str">
            <v>2022T3</v>
          </cell>
        </row>
        <row r="304">
          <cell r="A304" t="str">
            <v>2022T4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roductivité"/>
      <sheetName val="Productivité_MM"/>
      <sheetName val="Gains_productivité"/>
      <sheetName val="Gains_productivité_MM"/>
      <sheetName val="G-marchand"/>
      <sheetName val="G-marchand (2)"/>
      <sheetName val="Taux_marge"/>
      <sheetName val="Feuil2"/>
    </sheetNames>
    <sheetDataSet>
      <sheetData sheetId="0"/>
      <sheetData sheetId="1"/>
      <sheetData sheetId="2">
        <row r="4">
          <cell r="A4" t="str">
            <v>1949T2</v>
          </cell>
        </row>
        <row r="5">
          <cell r="A5" t="str">
            <v>1949T3</v>
          </cell>
        </row>
        <row r="6">
          <cell r="A6" t="str">
            <v>1949T4</v>
          </cell>
        </row>
        <row r="7">
          <cell r="A7" t="str">
            <v>1950T1</v>
          </cell>
        </row>
        <row r="8">
          <cell r="A8" t="str">
            <v>1950T2</v>
          </cell>
        </row>
        <row r="9">
          <cell r="A9" t="str">
            <v>1950T3</v>
          </cell>
        </row>
        <row r="10">
          <cell r="A10" t="str">
            <v>1950T4</v>
          </cell>
        </row>
        <row r="11">
          <cell r="A11" t="str">
            <v>1951T1</v>
          </cell>
        </row>
        <row r="12">
          <cell r="A12" t="str">
            <v>1951T2</v>
          </cell>
        </row>
        <row r="13">
          <cell r="A13" t="str">
            <v>1951T3</v>
          </cell>
        </row>
        <row r="14">
          <cell r="A14" t="str">
            <v>1951T4</v>
          </cell>
        </row>
        <row r="15">
          <cell r="A15" t="str">
            <v>1952T1</v>
          </cell>
        </row>
        <row r="16">
          <cell r="A16" t="str">
            <v>1952T2</v>
          </cell>
        </row>
        <row r="17">
          <cell r="A17" t="str">
            <v>1952T3</v>
          </cell>
        </row>
        <row r="18">
          <cell r="A18" t="str">
            <v>1952T4</v>
          </cell>
        </row>
        <row r="19">
          <cell r="A19" t="str">
            <v>1953T1</v>
          </cell>
        </row>
        <row r="20">
          <cell r="A20" t="str">
            <v>1953T2</v>
          </cell>
        </row>
        <row r="21">
          <cell r="A21" t="str">
            <v>1953T3</v>
          </cell>
        </row>
        <row r="22">
          <cell r="A22" t="str">
            <v>1953T4</v>
          </cell>
        </row>
        <row r="23">
          <cell r="A23" t="str">
            <v>1954T1</v>
          </cell>
        </row>
        <row r="24">
          <cell r="A24" t="str">
            <v>1954T2</v>
          </cell>
        </row>
        <row r="25">
          <cell r="A25" t="str">
            <v>1954T3</v>
          </cell>
        </row>
        <row r="26">
          <cell r="A26" t="str">
            <v>1954T4</v>
          </cell>
        </row>
        <row r="27">
          <cell r="A27" t="str">
            <v>1955T1</v>
          </cell>
        </row>
        <row r="28">
          <cell r="A28" t="str">
            <v>1955T2</v>
          </cell>
        </row>
        <row r="29">
          <cell r="A29" t="str">
            <v>1955T3</v>
          </cell>
        </row>
        <row r="30">
          <cell r="A30" t="str">
            <v>1955T4</v>
          </cell>
        </row>
        <row r="31">
          <cell r="A31" t="str">
            <v>1956T1</v>
          </cell>
        </row>
        <row r="32">
          <cell r="A32" t="str">
            <v>1956T2</v>
          </cell>
        </row>
        <row r="33">
          <cell r="A33" t="str">
            <v>1956T3</v>
          </cell>
        </row>
        <row r="34">
          <cell r="A34" t="str">
            <v>1956T4</v>
          </cell>
        </row>
        <row r="35">
          <cell r="A35" t="str">
            <v>1957T1</v>
          </cell>
        </row>
        <row r="36">
          <cell r="A36" t="str">
            <v>1957T2</v>
          </cell>
        </row>
        <row r="37">
          <cell r="A37" t="str">
            <v>1957T3</v>
          </cell>
        </row>
        <row r="38">
          <cell r="A38" t="str">
            <v>1957T4</v>
          </cell>
        </row>
        <row r="39">
          <cell r="A39" t="str">
            <v>1958T1</v>
          </cell>
        </row>
        <row r="40">
          <cell r="A40" t="str">
            <v>1958T2</v>
          </cell>
        </row>
        <row r="41">
          <cell r="A41" t="str">
            <v>1958T3</v>
          </cell>
        </row>
        <row r="42">
          <cell r="A42" t="str">
            <v>1958T4</v>
          </cell>
        </row>
        <row r="43">
          <cell r="A43" t="str">
            <v>1959T1</v>
          </cell>
        </row>
        <row r="44">
          <cell r="A44" t="str">
            <v>1959T2</v>
          </cell>
        </row>
        <row r="45">
          <cell r="A45" t="str">
            <v>1959T3</v>
          </cell>
        </row>
        <row r="46">
          <cell r="A46" t="str">
            <v>1959T4</v>
          </cell>
        </row>
        <row r="47">
          <cell r="A47" t="str">
            <v>1960T1</v>
          </cell>
        </row>
        <row r="48">
          <cell r="A48" t="str">
            <v>1960T2</v>
          </cell>
        </row>
        <row r="49">
          <cell r="A49" t="str">
            <v>1960T3</v>
          </cell>
        </row>
        <row r="50">
          <cell r="A50" t="str">
            <v>1960T4</v>
          </cell>
        </row>
        <row r="51">
          <cell r="A51" t="str">
            <v>1961T1</v>
          </cell>
        </row>
        <row r="52">
          <cell r="A52" t="str">
            <v>1961T2</v>
          </cell>
        </row>
        <row r="53">
          <cell r="A53" t="str">
            <v>1961T3</v>
          </cell>
        </row>
        <row r="54">
          <cell r="A54" t="str">
            <v>1961T4</v>
          </cell>
        </row>
        <row r="55">
          <cell r="A55" t="str">
            <v>1962T1</v>
          </cell>
        </row>
        <row r="56">
          <cell r="A56" t="str">
            <v>1962T2</v>
          </cell>
        </row>
        <row r="57">
          <cell r="A57" t="str">
            <v>1962T3</v>
          </cell>
        </row>
        <row r="58">
          <cell r="A58" t="str">
            <v>1962T4</v>
          </cell>
        </row>
        <row r="59">
          <cell r="A59" t="str">
            <v>1963T1</v>
          </cell>
        </row>
        <row r="60">
          <cell r="A60" t="str">
            <v>1963T2</v>
          </cell>
        </row>
        <row r="61">
          <cell r="A61" t="str">
            <v>1963T3</v>
          </cell>
        </row>
        <row r="62">
          <cell r="A62" t="str">
            <v>1963T4</v>
          </cell>
        </row>
        <row r="63">
          <cell r="A63" t="str">
            <v>1964T1</v>
          </cell>
        </row>
        <row r="64">
          <cell r="A64" t="str">
            <v>1964T2</v>
          </cell>
        </row>
        <row r="65">
          <cell r="A65" t="str">
            <v>1964T3</v>
          </cell>
        </row>
        <row r="66">
          <cell r="A66" t="str">
            <v>1964T4</v>
          </cell>
        </row>
        <row r="67">
          <cell r="A67" t="str">
            <v>1965T1</v>
          </cell>
        </row>
        <row r="68">
          <cell r="A68" t="str">
            <v>1965T2</v>
          </cell>
        </row>
        <row r="69">
          <cell r="A69" t="str">
            <v>1965T3</v>
          </cell>
        </row>
        <row r="70">
          <cell r="A70" t="str">
            <v>1965T4</v>
          </cell>
        </row>
        <row r="71">
          <cell r="A71" t="str">
            <v>1966T1</v>
          </cell>
        </row>
        <row r="72">
          <cell r="A72" t="str">
            <v>1966T2</v>
          </cell>
        </row>
        <row r="73">
          <cell r="A73" t="str">
            <v>1966T3</v>
          </cell>
        </row>
        <row r="74">
          <cell r="A74" t="str">
            <v>1966T4</v>
          </cell>
        </row>
        <row r="75">
          <cell r="A75" t="str">
            <v>1967T1</v>
          </cell>
        </row>
        <row r="76">
          <cell r="A76" t="str">
            <v>1967T2</v>
          </cell>
        </row>
        <row r="77">
          <cell r="A77" t="str">
            <v>1967T3</v>
          </cell>
        </row>
        <row r="78">
          <cell r="A78" t="str">
            <v>1967T4</v>
          </cell>
        </row>
        <row r="79">
          <cell r="A79" t="str">
            <v>1968T1</v>
          </cell>
        </row>
        <row r="80">
          <cell r="A80" t="str">
            <v>1968T2</v>
          </cell>
        </row>
        <row r="81">
          <cell r="A81" t="str">
            <v>1968T3</v>
          </cell>
        </row>
        <row r="82">
          <cell r="A82" t="str">
            <v>1968T4</v>
          </cell>
        </row>
        <row r="83">
          <cell r="A83" t="str">
            <v>1969T1</v>
          </cell>
        </row>
        <row r="84">
          <cell r="A84" t="str">
            <v>1969T2</v>
          </cell>
        </row>
        <row r="85">
          <cell r="A85" t="str">
            <v>1969T3</v>
          </cell>
        </row>
        <row r="86">
          <cell r="A86" t="str">
            <v>1969T4</v>
          </cell>
        </row>
        <row r="87">
          <cell r="A87" t="str">
            <v>1970T1</v>
          </cell>
        </row>
        <row r="88">
          <cell r="A88" t="str">
            <v>1970T2</v>
          </cell>
        </row>
        <row r="89">
          <cell r="A89" t="str">
            <v>1970T3</v>
          </cell>
        </row>
        <row r="90">
          <cell r="A90" t="str">
            <v>1970T4</v>
          </cell>
        </row>
        <row r="91">
          <cell r="A91" t="str">
            <v>1971T1</v>
          </cell>
        </row>
        <row r="92">
          <cell r="A92" t="str">
            <v>1971T2</v>
          </cell>
        </row>
        <row r="93">
          <cell r="A93" t="str">
            <v>1971T3</v>
          </cell>
        </row>
        <row r="94">
          <cell r="A94" t="str">
            <v>1971T4</v>
          </cell>
        </row>
        <row r="95">
          <cell r="A95" t="str">
            <v>1972T1</v>
          </cell>
        </row>
        <row r="96">
          <cell r="A96" t="str">
            <v>1972T2</v>
          </cell>
        </row>
        <row r="97">
          <cell r="A97" t="str">
            <v>1972T3</v>
          </cell>
        </row>
        <row r="98">
          <cell r="A98" t="str">
            <v>1972T4</v>
          </cell>
        </row>
        <row r="99">
          <cell r="A99" t="str">
            <v>1973T1</v>
          </cell>
        </row>
        <row r="100">
          <cell r="A100" t="str">
            <v>1973T2</v>
          </cell>
        </row>
        <row r="101">
          <cell r="A101" t="str">
            <v>1973T3</v>
          </cell>
        </row>
        <row r="102">
          <cell r="A102" t="str">
            <v>1973T4</v>
          </cell>
        </row>
        <row r="103">
          <cell r="A103" t="str">
            <v>1974T1</v>
          </cell>
        </row>
        <row r="104">
          <cell r="A104" t="str">
            <v>1974T2</v>
          </cell>
        </row>
        <row r="105">
          <cell r="A105" t="str">
            <v>1974T3</v>
          </cell>
        </row>
        <row r="106">
          <cell r="A106" t="str">
            <v>1974T4</v>
          </cell>
        </row>
        <row r="107">
          <cell r="A107" t="str">
            <v>1975T1</v>
          </cell>
        </row>
        <row r="108">
          <cell r="A108" t="str">
            <v>1975T2</v>
          </cell>
        </row>
        <row r="109">
          <cell r="A109" t="str">
            <v>1975T3</v>
          </cell>
        </row>
        <row r="110">
          <cell r="A110" t="str">
            <v>1975T4</v>
          </cell>
        </row>
        <row r="111">
          <cell r="A111" t="str">
            <v>1976T1</v>
          </cell>
        </row>
        <row r="112">
          <cell r="A112" t="str">
            <v>1976T2</v>
          </cell>
        </row>
        <row r="113">
          <cell r="A113" t="str">
            <v>1976T3</v>
          </cell>
        </row>
        <row r="114">
          <cell r="A114" t="str">
            <v>1976T4</v>
          </cell>
        </row>
        <row r="115">
          <cell r="A115" t="str">
            <v>1977T1</v>
          </cell>
        </row>
        <row r="116">
          <cell r="A116" t="str">
            <v>1977T2</v>
          </cell>
        </row>
        <row r="117">
          <cell r="A117" t="str">
            <v>1977T3</v>
          </cell>
        </row>
        <row r="118">
          <cell r="A118" t="str">
            <v>1977T4</v>
          </cell>
        </row>
        <row r="119">
          <cell r="A119" t="str">
            <v>1978T1</v>
          </cell>
        </row>
        <row r="120">
          <cell r="A120" t="str">
            <v>1978T2</v>
          </cell>
        </row>
        <row r="121">
          <cell r="A121" t="str">
            <v>1978T3</v>
          </cell>
        </row>
        <row r="122">
          <cell r="A122" t="str">
            <v>1978T4</v>
          </cell>
        </row>
        <row r="123">
          <cell r="A123" t="str">
            <v>1979T1</v>
          </cell>
        </row>
        <row r="124">
          <cell r="A124" t="str">
            <v>1979T2</v>
          </cell>
        </row>
        <row r="125">
          <cell r="A125" t="str">
            <v>1979T3</v>
          </cell>
        </row>
        <row r="126">
          <cell r="A126" t="str">
            <v>1979T4</v>
          </cell>
        </row>
        <row r="127">
          <cell r="A127" t="str">
            <v>1980T1</v>
          </cell>
        </row>
        <row r="128">
          <cell r="A128" t="str">
            <v>1980T2</v>
          </cell>
        </row>
        <row r="129">
          <cell r="A129" t="str">
            <v>1980T3</v>
          </cell>
        </row>
        <row r="130">
          <cell r="A130" t="str">
            <v>1980T4</v>
          </cell>
        </row>
        <row r="131">
          <cell r="A131" t="str">
            <v>1981T1</v>
          </cell>
        </row>
        <row r="132">
          <cell r="A132" t="str">
            <v>1981T2</v>
          </cell>
        </row>
        <row r="133">
          <cell r="A133" t="str">
            <v>1981T3</v>
          </cell>
        </row>
        <row r="134">
          <cell r="A134" t="str">
            <v>1981T4</v>
          </cell>
        </row>
        <row r="135">
          <cell r="A135" t="str">
            <v>1982T1</v>
          </cell>
        </row>
        <row r="136">
          <cell r="A136" t="str">
            <v>1982T2</v>
          </cell>
        </row>
        <row r="137">
          <cell r="A137" t="str">
            <v>1982T3</v>
          </cell>
        </row>
        <row r="138">
          <cell r="A138" t="str">
            <v>1982T4</v>
          </cell>
        </row>
        <row r="139">
          <cell r="A139" t="str">
            <v>1983T1</v>
          </cell>
        </row>
        <row r="140">
          <cell r="A140" t="str">
            <v>1983T2</v>
          </cell>
        </row>
        <row r="141">
          <cell r="A141" t="str">
            <v>1983T3</v>
          </cell>
        </row>
        <row r="142">
          <cell r="A142" t="str">
            <v>1983T4</v>
          </cell>
        </row>
        <row r="143">
          <cell r="A143" t="str">
            <v>1984T1</v>
          </cell>
        </row>
        <row r="144">
          <cell r="A144" t="str">
            <v>1984T2</v>
          </cell>
        </row>
        <row r="145">
          <cell r="A145" t="str">
            <v>1984T3</v>
          </cell>
        </row>
        <row r="146">
          <cell r="A146" t="str">
            <v>1984T4</v>
          </cell>
        </row>
        <row r="147">
          <cell r="A147" t="str">
            <v>1985T1</v>
          </cell>
        </row>
        <row r="148">
          <cell r="A148" t="str">
            <v>1985T2</v>
          </cell>
        </row>
        <row r="149">
          <cell r="A149" t="str">
            <v>1985T3</v>
          </cell>
        </row>
        <row r="150">
          <cell r="A150" t="str">
            <v>1985T4</v>
          </cell>
        </row>
        <row r="151">
          <cell r="A151" t="str">
            <v>1986T1</v>
          </cell>
        </row>
        <row r="152">
          <cell r="A152" t="str">
            <v>1986T2</v>
          </cell>
        </row>
        <row r="153">
          <cell r="A153" t="str">
            <v>1986T3</v>
          </cell>
        </row>
        <row r="154">
          <cell r="A154" t="str">
            <v>1986T4</v>
          </cell>
        </row>
        <row r="155">
          <cell r="A155" t="str">
            <v>1987T1</v>
          </cell>
        </row>
        <row r="156">
          <cell r="A156" t="str">
            <v>1987T2</v>
          </cell>
        </row>
        <row r="157">
          <cell r="A157" t="str">
            <v>1987T3</v>
          </cell>
        </row>
        <row r="158">
          <cell r="A158" t="str">
            <v>1987T4</v>
          </cell>
        </row>
        <row r="159">
          <cell r="A159" t="str">
            <v>1988T1</v>
          </cell>
        </row>
        <row r="160">
          <cell r="A160" t="str">
            <v>1988T2</v>
          </cell>
        </row>
        <row r="161">
          <cell r="A161" t="str">
            <v>1988T3</v>
          </cell>
        </row>
        <row r="162">
          <cell r="A162" t="str">
            <v>1988T4</v>
          </cell>
        </row>
        <row r="163">
          <cell r="A163" t="str">
            <v>1989T1</v>
          </cell>
        </row>
        <row r="164">
          <cell r="A164" t="str">
            <v>1989T2</v>
          </cell>
        </row>
        <row r="165">
          <cell r="A165" t="str">
            <v>1989T3</v>
          </cell>
        </row>
        <row r="166">
          <cell r="A166" t="str">
            <v>1989T4</v>
          </cell>
        </row>
        <row r="167">
          <cell r="A167" t="str">
            <v>1990T1</v>
          </cell>
        </row>
        <row r="168">
          <cell r="A168" t="str">
            <v>1990T2</v>
          </cell>
        </row>
        <row r="169">
          <cell r="A169" t="str">
            <v>1990T3</v>
          </cell>
        </row>
        <row r="170">
          <cell r="A170" t="str">
            <v>1990T4</v>
          </cell>
        </row>
        <row r="171">
          <cell r="A171" t="str">
            <v>1991T1</v>
          </cell>
        </row>
        <row r="172">
          <cell r="A172" t="str">
            <v>1991T2</v>
          </cell>
        </row>
        <row r="173">
          <cell r="A173" t="str">
            <v>1991T3</v>
          </cell>
        </row>
        <row r="174">
          <cell r="A174" t="str">
            <v>1991T4</v>
          </cell>
        </row>
        <row r="175">
          <cell r="A175" t="str">
            <v>1992T1</v>
          </cell>
        </row>
        <row r="176">
          <cell r="A176" t="str">
            <v>1992T2</v>
          </cell>
        </row>
        <row r="177">
          <cell r="A177" t="str">
            <v>1992T3</v>
          </cell>
        </row>
        <row r="178">
          <cell r="A178" t="str">
            <v>1992T4</v>
          </cell>
        </row>
        <row r="179">
          <cell r="A179" t="str">
            <v>1993T1</v>
          </cell>
        </row>
        <row r="180">
          <cell r="A180" t="str">
            <v>1993T2</v>
          </cell>
        </row>
        <row r="181">
          <cell r="A181" t="str">
            <v>1993T3</v>
          </cell>
        </row>
        <row r="182">
          <cell r="A182" t="str">
            <v>1993T4</v>
          </cell>
        </row>
        <row r="183">
          <cell r="A183" t="str">
            <v>1994T1</v>
          </cell>
        </row>
        <row r="184">
          <cell r="A184" t="str">
            <v>1994T2</v>
          </cell>
        </row>
        <row r="185">
          <cell r="A185" t="str">
            <v>1994T3</v>
          </cell>
        </row>
        <row r="186">
          <cell r="A186" t="str">
            <v>1994T4</v>
          </cell>
        </row>
        <row r="187">
          <cell r="A187" t="str">
            <v>1995T1</v>
          </cell>
        </row>
        <row r="188">
          <cell r="A188" t="str">
            <v>1995T2</v>
          </cell>
        </row>
        <row r="189">
          <cell r="A189" t="str">
            <v>1995T3</v>
          </cell>
        </row>
        <row r="190">
          <cell r="A190" t="str">
            <v>1995T4</v>
          </cell>
        </row>
        <row r="191">
          <cell r="A191" t="str">
            <v>1996T1</v>
          </cell>
        </row>
        <row r="192">
          <cell r="A192" t="str">
            <v>1996T2</v>
          </cell>
        </row>
        <row r="193">
          <cell r="A193" t="str">
            <v>1996T3</v>
          </cell>
        </row>
        <row r="194">
          <cell r="A194" t="str">
            <v>1996T4</v>
          </cell>
        </row>
        <row r="195">
          <cell r="A195" t="str">
            <v>1997T1</v>
          </cell>
        </row>
        <row r="196">
          <cell r="A196" t="str">
            <v>1997T2</v>
          </cell>
        </row>
        <row r="197">
          <cell r="A197" t="str">
            <v>1997T3</v>
          </cell>
        </row>
        <row r="198">
          <cell r="A198" t="str">
            <v>1997T4</v>
          </cell>
        </row>
        <row r="199">
          <cell r="A199" t="str">
            <v>1998T1</v>
          </cell>
        </row>
        <row r="200">
          <cell r="A200" t="str">
            <v>1998T2</v>
          </cell>
        </row>
        <row r="201">
          <cell r="A201" t="str">
            <v>1998T3</v>
          </cell>
        </row>
        <row r="202">
          <cell r="A202" t="str">
            <v>1998T4</v>
          </cell>
        </row>
        <row r="203">
          <cell r="A203" t="str">
            <v>1999T1</v>
          </cell>
        </row>
        <row r="204">
          <cell r="A204" t="str">
            <v>1999T2</v>
          </cell>
        </row>
        <row r="205">
          <cell r="A205" t="str">
            <v>1999T3</v>
          </cell>
        </row>
        <row r="206">
          <cell r="A206" t="str">
            <v>1999T4</v>
          </cell>
        </row>
        <row r="207">
          <cell r="A207" t="str">
            <v>2000T1</v>
          </cell>
        </row>
        <row r="208">
          <cell r="A208" t="str">
            <v>2000T2</v>
          </cell>
        </row>
        <row r="209">
          <cell r="A209" t="str">
            <v>2000T3</v>
          </cell>
        </row>
        <row r="210">
          <cell r="A210" t="str">
            <v>2000T4</v>
          </cell>
        </row>
        <row r="211">
          <cell r="A211" t="str">
            <v>2001T1</v>
          </cell>
        </row>
        <row r="212">
          <cell r="A212" t="str">
            <v>2001T2</v>
          </cell>
        </row>
        <row r="213">
          <cell r="A213" t="str">
            <v>2001T3</v>
          </cell>
        </row>
        <row r="214">
          <cell r="A214" t="str">
            <v>2001T4</v>
          </cell>
        </row>
        <row r="215">
          <cell r="A215" t="str">
            <v>2002T1</v>
          </cell>
        </row>
        <row r="216">
          <cell r="A216" t="str">
            <v>2002T2</v>
          </cell>
        </row>
        <row r="217">
          <cell r="A217" t="str">
            <v>2002T3</v>
          </cell>
        </row>
        <row r="218">
          <cell r="A218" t="str">
            <v>2002T4</v>
          </cell>
        </row>
        <row r="219">
          <cell r="A219" t="str">
            <v>2003T1</v>
          </cell>
        </row>
        <row r="220">
          <cell r="A220" t="str">
            <v>2003T2</v>
          </cell>
        </row>
        <row r="221">
          <cell r="A221" t="str">
            <v>2003T3</v>
          </cell>
        </row>
        <row r="222">
          <cell r="A222" t="str">
            <v>2003T4</v>
          </cell>
        </row>
        <row r="223">
          <cell r="A223" t="str">
            <v>2004T1</v>
          </cell>
        </row>
        <row r="224">
          <cell r="A224" t="str">
            <v>2004T2</v>
          </cell>
        </row>
        <row r="225">
          <cell r="A225" t="str">
            <v>2004T3</v>
          </cell>
        </row>
        <row r="226">
          <cell r="A226" t="str">
            <v>2004T4</v>
          </cell>
        </row>
        <row r="227">
          <cell r="A227" t="str">
            <v>2005T1</v>
          </cell>
        </row>
        <row r="228">
          <cell r="A228" t="str">
            <v>2005T2</v>
          </cell>
        </row>
        <row r="229">
          <cell r="A229" t="str">
            <v>2005T3</v>
          </cell>
        </row>
        <row r="230">
          <cell r="A230" t="str">
            <v>2005T4</v>
          </cell>
        </row>
        <row r="231">
          <cell r="A231" t="str">
            <v>2006T1</v>
          </cell>
        </row>
        <row r="232">
          <cell r="A232" t="str">
            <v>2006T2</v>
          </cell>
        </row>
        <row r="233">
          <cell r="A233" t="str">
            <v>2006T3</v>
          </cell>
        </row>
        <row r="234">
          <cell r="A234" t="str">
            <v>2006T4</v>
          </cell>
        </row>
        <row r="235">
          <cell r="A235" t="str">
            <v>2007T1</v>
          </cell>
        </row>
        <row r="236">
          <cell r="A236" t="str">
            <v>2007T2</v>
          </cell>
        </row>
        <row r="237">
          <cell r="A237" t="str">
            <v>2007T3</v>
          </cell>
        </row>
        <row r="238">
          <cell r="A238" t="str">
            <v>2007T4</v>
          </cell>
        </row>
        <row r="239">
          <cell r="A239" t="str">
            <v>2008T1</v>
          </cell>
        </row>
        <row r="240">
          <cell r="A240" t="str">
            <v>2008T2</v>
          </cell>
        </row>
        <row r="241">
          <cell r="A241" t="str">
            <v>2008T3</v>
          </cell>
        </row>
        <row r="242">
          <cell r="A242" t="str">
            <v>2008T4</v>
          </cell>
        </row>
        <row r="243">
          <cell r="A243" t="str">
            <v>2009T1</v>
          </cell>
        </row>
        <row r="244">
          <cell r="A244" t="str">
            <v>2009T2</v>
          </cell>
        </row>
        <row r="245">
          <cell r="A245" t="str">
            <v>2009T3</v>
          </cell>
        </row>
        <row r="246">
          <cell r="A246" t="str">
            <v>2009T4</v>
          </cell>
        </row>
        <row r="247">
          <cell r="A247" t="str">
            <v>2010T1</v>
          </cell>
        </row>
        <row r="248">
          <cell r="A248" t="str">
            <v>2010T2</v>
          </cell>
        </row>
        <row r="249">
          <cell r="A249" t="str">
            <v>2010T3</v>
          </cell>
        </row>
        <row r="250">
          <cell r="A250" t="str">
            <v>2010T4</v>
          </cell>
        </row>
        <row r="251">
          <cell r="A251" t="str">
            <v>2011T1</v>
          </cell>
        </row>
        <row r="252">
          <cell r="A252" t="str">
            <v>2011T2</v>
          </cell>
        </row>
        <row r="253">
          <cell r="A253" t="str">
            <v>2011T3</v>
          </cell>
        </row>
        <row r="254">
          <cell r="A254" t="str">
            <v>2011T4</v>
          </cell>
        </row>
        <row r="255">
          <cell r="A255" t="str">
            <v>2012T1</v>
          </cell>
        </row>
        <row r="256">
          <cell r="A256" t="str">
            <v>2012T2</v>
          </cell>
        </row>
        <row r="257">
          <cell r="A257" t="str">
            <v>2012T3</v>
          </cell>
        </row>
        <row r="258">
          <cell r="A258" t="str">
            <v>2012T4</v>
          </cell>
        </row>
        <row r="259">
          <cell r="A259" t="str">
            <v>2013T1</v>
          </cell>
        </row>
        <row r="260">
          <cell r="A260" t="str">
            <v>2013T2</v>
          </cell>
        </row>
        <row r="261">
          <cell r="A261" t="str">
            <v>2013T3</v>
          </cell>
        </row>
        <row r="262">
          <cell r="A262" t="str">
            <v>2013T4</v>
          </cell>
        </row>
        <row r="263">
          <cell r="A263" t="str">
            <v>2014T1</v>
          </cell>
        </row>
        <row r="264">
          <cell r="A264" t="str">
            <v>2014T2</v>
          </cell>
        </row>
        <row r="265">
          <cell r="A265" t="str">
            <v>2014T3</v>
          </cell>
        </row>
        <row r="266">
          <cell r="A266" t="str">
            <v>2014T4</v>
          </cell>
        </row>
        <row r="267">
          <cell r="A267" t="str">
            <v>2015T1</v>
          </cell>
        </row>
        <row r="268">
          <cell r="A268" t="str">
            <v>2015T2</v>
          </cell>
        </row>
        <row r="269">
          <cell r="A269" t="str">
            <v>2015T3</v>
          </cell>
        </row>
        <row r="270">
          <cell r="A270" t="str">
            <v>2015T4</v>
          </cell>
        </row>
        <row r="271">
          <cell r="A271" t="str">
            <v>2016T1</v>
          </cell>
        </row>
        <row r="272">
          <cell r="A272" t="str">
            <v>2016T2</v>
          </cell>
        </row>
        <row r="273">
          <cell r="A273" t="str">
            <v>2016T3</v>
          </cell>
        </row>
        <row r="274">
          <cell r="A274" t="str">
            <v>2016T4</v>
          </cell>
        </row>
        <row r="275">
          <cell r="A275" t="str">
            <v>2017T1</v>
          </cell>
        </row>
        <row r="276">
          <cell r="A276" t="str">
            <v>2017T2</v>
          </cell>
        </row>
        <row r="277">
          <cell r="A277" t="str">
            <v>2017T3</v>
          </cell>
        </row>
        <row r="278">
          <cell r="A278" t="str">
            <v>2017T4</v>
          </cell>
        </row>
        <row r="279">
          <cell r="A279" t="str">
            <v>2018T1</v>
          </cell>
        </row>
        <row r="280">
          <cell r="A280" t="str">
            <v>2018T2</v>
          </cell>
        </row>
        <row r="281">
          <cell r="A281" t="str">
            <v>2018T3</v>
          </cell>
        </row>
        <row r="282">
          <cell r="A282" t="str">
            <v>2018T4</v>
          </cell>
        </row>
        <row r="283">
          <cell r="A283" t="str">
            <v>2019T1</v>
          </cell>
        </row>
        <row r="284">
          <cell r="A284" t="str">
            <v>2019T2</v>
          </cell>
        </row>
        <row r="285">
          <cell r="A285" t="str">
            <v>2019T3</v>
          </cell>
        </row>
        <row r="286">
          <cell r="A286" t="str">
            <v>2019T4</v>
          </cell>
        </row>
        <row r="287">
          <cell r="A287" t="str">
            <v>2020T1</v>
          </cell>
        </row>
        <row r="288">
          <cell r="A288" t="str">
            <v>2020T2</v>
          </cell>
        </row>
        <row r="289">
          <cell r="A289" t="str">
            <v>2020T3</v>
          </cell>
        </row>
        <row r="290">
          <cell r="A290" t="str">
            <v>2020T4</v>
          </cell>
        </row>
        <row r="291">
          <cell r="A291" t="str">
            <v>2021T1</v>
          </cell>
        </row>
        <row r="292">
          <cell r="A292" t="str">
            <v>2021T2</v>
          </cell>
        </row>
        <row r="293">
          <cell r="A293" t="str">
            <v>2021T3</v>
          </cell>
        </row>
        <row r="294">
          <cell r="A294" t="str">
            <v>2021T4</v>
          </cell>
        </row>
        <row r="295">
          <cell r="A295" t="str">
            <v>2022T1</v>
          </cell>
        </row>
        <row r="296">
          <cell r="A296" t="str">
            <v>2022T2</v>
          </cell>
        </row>
        <row r="297">
          <cell r="A297" t="str">
            <v>2022T3</v>
          </cell>
        </row>
        <row r="298">
          <cell r="A298" t="str">
            <v>2022T4</v>
          </cell>
        </row>
      </sheetData>
      <sheetData sheetId="3">
        <row r="6">
          <cell r="C6">
            <v>1.6774595042456486E-2</v>
          </cell>
        </row>
        <row r="7">
          <cell r="C7">
            <v>2.1019203101389161E-2</v>
          </cell>
        </row>
        <row r="8">
          <cell r="C8">
            <v>1.6638274951590759E-2</v>
          </cell>
        </row>
        <row r="9">
          <cell r="C9">
            <v>1.7137032580490486E-2</v>
          </cell>
        </row>
        <row r="10">
          <cell r="C10">
            <v>1.5237799243918992E-2</v>
          </cell>
        </row>
        <row r="11">
          <cell r="C11">
            <v>1.4869541584870083E-2</v>
          </cell>
        </row>
        <row r="12">
          <cell r="C12">
            <v>9.3300831620430902E-3</v>
          </cell>
        </row>
        <row r="13">
          <cell r="C13">
            <v>1.3680325392029236E-2</v>
          </cell>
        </row>
        <row r="14">
          <cell r="C14">
            <v>7.2444335157224593E-3</v>
          </cell>
        </row>
        <row r="15">
          <cell r="C15">
            <v>8.424019469747579E-3</v>
          </cell>
        </row>
        <row r="16">
          <cell r="C16">
            <v>4.4147507377059192E-3</v>
          </cell>
        </row>
        <row r="17">
          <cell r="C17">
            <v>7.1710909192570504E-3</v>
          </cell>
        </row>
        <row r="18">
          <cell r="C18">
            <v>6.2745175915364104E-3</v>
          </cell>
        </row>
        <row r="19">
          <cell r="C19">
            <v>9.3312564774363782E-3</v>
          </cell>
        </row>
        <row r="20">
          <cell r="C20">
            <v>9.4288530839006235E-3</v>
          </cell>
        </row>
        <row r="21">
          <cell r="C21">
            <v>1.3250203042388442E-2</v>
          </cell>
        </row>
        <row r="22">
          <cell r="C22">
            <v>1.3045860781238039E-2</v>
          </cell>
        </row>
        <row r="23">
          <cell r="C23">
            <v>1.2504694585206755E-2</v>
          </cell>
        </row>
        <row r="24">
          <cell r="C24">
            <v>1.2279379622995856E-2</v>
          </cell>
        </row>
        <row r="25">
          <cell r="C25">
            <v>1.2316825231489803E-2</v>
          </cell>
        </row>
        <row r="26">
          <cell r="C26">
            <v>1.2224281525336833E-2</v>
          </cell>
        </row>
        <row r="27">
          <cell r="C27">
            <v>1.146728059855584E-2</v>
          </cell>
        </row>
        <row r="28">
          <cell r="C28">
            <v>1.0323869745772152E-2</v>
          </cell>
        </row>
        <row r="29">
          <cell r="C29">
            <v>1.2199087950292231E-2</v>
          </cell>
        </row>
        <row r="30">
          <cell r="C30">
            <v>1.5582633605005558E-2</v>
          </cell>
        </row>
        <row r="31">
          <cell r="C31">
            <v>1.5543773063477762E-2</v>
          </cell>
        </row>
        <row r="32">
          <cell r="C32">
            <v>1.5554195907910184E-2</v>
          </cell>
        </row>
        <row r="33">
          <cell r="C33">
            <v>1.5584621275849475E-2</v>
          </cell>
        </row>
        <row r="34">
          <cell r="C34">
            <v>1.3922984770569302E-2</v>
          </cell>
        </row>
        <row r="35">
          <cell r="C35">
            <v>1.147867892841492E-2</v>
          </cell>
        </row>
        <row r="36">
          <cell r="C36">
            <v>1.3234623191362926E-2</v>
          </cell>
        </row>
        <row r="37">
          <cell r="C37">
            <v>1.0866371450502621E-2</v>
          </cell>
        </row>
        <row r="38">
          <cell r="C38">
            <v>9.7531421652796713E-3</v>
          </cell>
        </row>
        <row r="39">
          <cell r="C39">
            <v>9.0232057232169094E-3</v>
          </cell>
        </row>
        <row r="40">
          <cell r="C40">
            <v>7.0860007382971268E-3</v>
          </cell>
        </row>
        <row r="41">
          <cell r="C41">
            <v>3.2220723307210264E-3</v>
          </cell>
        </row>
        <row r="42">
          <cell r="C42">
            <v>5.7332600438306791E-3</v>
          </cell>
        </row>
        <row r="43">
          <cell r="C43">
            <v>5.7140488535740719E-3</v>
          </cell>
        </row>
        <row r="44">
          <cell r="C44">
            <v>9.7579761717323521E-3</v>
          </cell>
        </row>
        <row r="45">
          <cell r="C45">
            <v>1.0869987793558522E-2</v>
          </cell>
        </row>
        <row r="46">
          <cell r="C46">
            <v>1.303539959804656E-2</v>
          </cell>
        </row>
        <row r="47">
          <cell r="C47">
            <v>1.3204418726816103E-2</v>
          </cell>
        </row>
        <row r="48">
          <cell r="C48">
            <v>1.5001141868394408E-2</v>
          </cell>
        </row>
        <row r="49">
          <cell r="C49">
            <v>1.6858910168890962E-2</v>
          </cell>
        </row>
        <row r="50">
          <cell r="C50">
            <v>1.5565807341550109E-2</v>
          </cell>
        </row>
        <row r="51">
          <cell r="C51">
            <v>1.4612192188119932E-2</v>
          </cell>
        </row>
        <row r="52">
          <cell r="C52">
            <v>1.5270125877692386E-2</v>
          </cell>
        </row>
        <row r="53">
          <cell r="C53">
            <v>1.3558740632816813E-2</v>
          </cell>
        </row>
        <row r="54">
          <cell r="C54">
            <v>9.6110853672866092E-3</v>
          </cell>
        </row>
        <row r="55">
          <cell r="C55">
            <v>1.0383837997935741E-2</v>
          </cell>
        </row>
        <row r="56">
          <cell r="C56">
            <v>9.6421835547708667E-3</v>
          </cell>
        </row>
        <row r="57">
          <cell r="C57">
            <v>3.4953150455434567E-3</v>
          </cell>
        </row>
        <row r="58">
          <cell r="C58">
            <v>1.4402182775999917E-2</v>
          </cell>
        </row>
        <row r="59">
          <cell r="C59">
            <v>1.9988748043918259E-2</v>
          </cell>
        </row>
        <row r="60">
          <cell r="C60">
            <v>1.3281035160829457E-2</v>
          </cell>
        </row>
        <row r="61">
          <cell r="C61">
            <v>1.4998271724518952E-2</v>
          </cell>
        </row>
        <row r="62">
          <cell r="C62">
            <v>1.8228365066531582E-2</v>
          </cell>
        </row>
        <row r="63">
          <cell r="C63">
            <v>7.5094784871960751E-3</v>
          </cell>
        </row>
        <row r="64">
          <cell r="C64">
            <v>3.1814835720418433E-3</v>
          </cell>
        </row>
        <row r="65">
          <cell r="C65">
            <v>8.0504300085051383E-3</v>
          </cell>
        </row>
        <row r="66">
          <cell r="C66">
            <v>9.3892866606870573E-3</v>
          </cell>
        </row>
        <row r="67">
          <cell r="C67">
            <v>1.1312535906985888E-2</v>
          </cell>
        </row>
        <row r="68">
          <cell r="C68">
            <v>1.3898084173644687E-2</v>
          </cell>
        </row>
        <row r="69">
          <cell r="C69">
            <v>1.1728924418414444E-2</v>
          </cell>
        </row>
        <row r="70">
          <cell r="C70">
            <v>1.3556129681878692E-2</v>
          </cell>
        </row>
        <row r="71">
          <cell r="C71">
            <v>1.1608143913304447E-2</v>
          </cell>
        </row>
        <row r="72">
          <cell r="C72">
            <v>9.5782300885365323E-3</v>
          </cell>
        </row>
        <row r="73">
          <cell r="C73">
            <v>1.0391693167432825E-2</v>
          </cell>
        </row>
        <row r="74">
          <cell r="C74">
            <v>1.2662971669884948E-2</v>
          </cell>
        </row>
        <row r="75">
          <cell r="C75">
            <v>1.2769212565692412E-2</v>
          </cell>
        </row>
        <row r="76">
          <cell r="C76">
            <v>1.3766956507392791E-2</v>
          </cell>
        </row>
        <row r="77">
          <cell r="C77">
            <v>2.1792871470587283E-2</v>
          </cell>
        </row>
        <row r="78">
          <cell r="C78">
            <v>2.7120892551795173E-3</v>
          </cell>
        </row>
        <row r="79">
          <cell r="C79">
            <v>2.21114051557596E-2</v>
          </cell>
        </row>
        <row r="80">
          <cell r="C80">
            <v>2.0896508313547946E-2</v>
          </cell>
        </row>
        <row r="81">
          <cell r="C81">
            <v>1.986569038439967E-2</v>
          </cell>
        </row>
        <row r="82">
          <cell r="C82">
            <v>1.6223782385359264E-2</v>
          </cell>
        </row>
        <row r="83">
          <cell r="C83">
            <v>3.2679980285255095E-2</v>
          </cell>
        </row>
        <row r="84">
          <cell r="C84">
            <v>1.5280156385921506E-2</v>
          </cell>
        </row>
        <row r="85">
          <cell r="C85">
            <v>1.6052130599180536E-2</v>
          </cell>
        </row>
        <row r="86">
          <cell r="C86">
            <v>1.7166518296608313E-2</v>
          </cell>
        </row>
        <row r="87">
          <cell r="C87">
            <v>1.4009406175345296E-2</v>
          </cell>
        </row>
        <row r="88">
          <cell r="C88">
            <v>1.3375984508814831E-2</v>
          </cell>
        </row>
        <row r="89">
          <cell r="C89">
            <v>1.3531668336624447E-2</v>
          </cell>
        </row>
        <row r="90">
          <cell r="C90">
            <v>1.2580449565019469E-2</v>
          </cell>
        </row>
        <row r="91">
          <cell r="C91">
            <v>1.2088090786535499E-2</v>
          </cell>
        </row>
        <row r="92">
          <cell r="C92">
            <v>1.2379253081239661E-2</v>
          </cell>
        </row>
        <row r="93">
          <cell r="C93">
            <v>1.3702853272810955E-2</v>
          </cell>
        </row>
        <row r="94">
          <cell r="C94">
            <v>1.2422642521303429E-2</v>
          </cell>
        </row>
        <row r="95">
          <cell r="C95">
            <v>1.3029750831983211E-2</v>
          </cell>
        </row>
        <row r="96">
          <cell r="C96">
            <v>1.2419665478691E-2</v>
          </cell>
        </row>
        <row r="97">
          <cell r="C97">
            <v>1.2760407923639638E-2</v>
          </cell>
        </row>
        <row r="98">
          <cell r="C98">
            <v>1.1276825220626563E-2</v>
          </cell>
        </row>
        <row r="99">
          <cell r="C99">
            <v>1.2528363839428014E-2</v>
          </cell>
        </row>
        <row r="100">
          <cell r="C100">
            <v>1.3826396731545509E-2</v>
          </cell>
        </row>
        <row r="101">
          <cell r="C101">
            <v>1.6916108450560685E-2</v>
          </cell>
        </row>
        <row r="102">
          <cell r="C102">
            <v>1.800405519261572E-2</v>
          </cell>
        </row>
        <row r="103">
          <cell r="C103">
            <v>2.115014802002757E-2</v>
          </cell>
        </row>
        <row r="104">
          <cell r="C104">
            <v>1.4066319590369636E-2</v>
          </cell>
        </row>
        <row r="105">
          <cell r="C105">
            <v>1.0327794358696352E-2</v>
          </cell>
        </row>
        <row r="106">
          <cell r="C106">
            <v>6.2810289221739701E-3</v>
          </cell>
        </row>
        <row r="107">
          <cell r="C107">
            <v>2.3890244659348081E-3</v>
          </cell>
        </row>
        <row r="108">
          <cell r="C108">
            <v>-1.3104749129000393E-4</v>
          </cell>
        </row>
        <row r="109">
          <cell r="C109">
            <v>1.8221371156807997E-3</v>
          </cell>
        </row>
        <row r="110">
          <cell r="C110">
            <v>2.7006591014615555E-3</v>
          </cell>
        </row>
        <row r="111">
          <cell r="C111">
            <v>4.3407158267694257E-3</v>
          </cell>
        </row>
        <row r="112">
          <cell r="C112">
            <v>7.2377093126294589E-3</v>
          </cell>
        </row>
        <row r="113">
          <cell r="C113">
            <v>9.1064594838834445E-3</v>
          </cell>
        </row>
        <row r="114">
          <cell r="C114">
            <v>1.2426732936979379E-2</v>
          </cell>
        </row>
        <row r="115">
          <cell r="C115">
            <v>1.3712425779853543E-2</v>
          </cell>
        </row>
        <row r="116">
          <cell r="C116">
            <v>1.284703190894132E-2</v>
          </cell>
        </row>
        <row r="117">
          <cell r="C117">
            <v>1.3864420297432734E-2</v>
          </cell>
        </row>
        <row r="118">
          <cell r="C118">
            <v>1.0455277644216832E-2</v>
          </cell>
        </row>
        <row r="119">
          <cell r="C119">
            <v>7.5947296535918696E-3</v>
          </cell>
        </row>
        <row r="120">
          <cell r="C120">
            <v>6.4301255957432968E-3</v>
          </cell>
        </row>
        <row r="121">
          <cell r="C121">
            <v>5.9644147903821221E-3</v>
          </cell>
        </row>
        <row r="122">
          <cell r="C122">
            <v>2.7203424839712387E-3</v>
          </cell>
        </row>
        <row r="123">
          <cell r="C123">
            <v>4.429826295321293E-3</v>
          </cell>
        </row>
        <row r="124">
          <cell r="C124">
            <v>5.900973456502312E-3</v>
          </cell>
        </row>
        <row r="125">
          <cell r="C125">
            <v>7.8315345095869571E-3</v>
          </cell>
        </row>
        <row r="126">
          <cell r="C126">
            <v>4.6370769837924541E-3</v>
          </cell>
        </row>
        <row r="127">
          <cell r="C127">
            <v>5.2737767516124467E-3</v>
          </cell>
        </row>
        <row r="128">
          <cell r="C128">
            <v>2.6706723552598621E-3</v>
          </cell>
        </row>
        <row r="129">
          <cell r="C129">
            <v>3.5500229632978719E-3</v>
          </cell>
        </row>
        <row r="130">
          <cell r="C130">
            <v>2.8196007137828438E-3</v>
          </cell>
        </row>
        <row r="131">
          <cell r="C131">
            <v>7.2615334494106065E-3</v>
          </cell>
        </row>
        <row r="132">
          <cell r="C132">
            <v>9.0946311379938027E-3</v>
          </cell>
        </row>
        <row r="133">
          <cell r="C133">
            <v>1.2919160076354075E-2</v>
          </cell>
        </row>
        <row r="134">
          <cell r="C134">
            <v>1.4420261726256767E-2</v>
          </cell>
        </row>
        <row r="135">
          <cell r="C135">
            <v>1.2593109854476037E-2</v>
          </cell>
        </row>
        <row r="136">
          <cell r="C136">
            <v>1.2555230204908563E-2</v>
          </cell>
        </row>
        <row r="137">
          <cell r="C137">
            <v>1.1717965588200929E-2</v>
          </cell>
        </row>
        <row r="138">
          <cell r="C138">
            <v>8.8719724313093273E-3</v>
          </cell>
        </row>
        <row r="139">
          <cell r="C139">
            <v>6.7766878695316723E-3</v>
          </cell>
        </row>
        <row r="140">
          <cell r="C140">
            <v>7.9122404651348344E-3</v>
          </cell>
        </row>
        <row r="141">
          <cell r="C141">
            <v>6.4733351028558594E-3</v>
          </cell>
        </row>
        <row r="142">
          <cell r="C142">
            <v>6.1645915290864384E-3</v>
          </cell>
        </row>
        <row r="143">
          <cell r="C143">
            <v>7.3468372866285492E-3</v>
          </cell>
        </row>
        <row r="144">
          <cell r="C144">
            <v>7.0073672040522617E-3</v>
          </cell>
        </row>
        <row r="145">
          <cell r="C145">
            <v>7.146437180513443E-3</v>
          </cell>
        </row>
        <row r="146">
          <cell r="C146">
            <v>9.1070456975654857E-3</v>
          </cell>
        </row>
        <row r="147">
          <cell r="C147">
            <v>9.417174731533029E-3</v>
          </cell>
        </row>
        <row r="148">
          <cell r="C148">
            <v>8.3001675086373794E-3</v>
          </cell>
        </row>
        <row r="149">
          <cell r="C149">
            <v>7.701362305795989E-3</v>
          </cell>
        </row>
        <row r="150">
          <cell r="C150">
            <v>7.7676711083656258E-3</v>
          </cell>
        </row>
        <row r="151">
          <cell r="C151">
            <v>4.8418960571880998E-3</v>
          </cell>
        </row>
        <row r="152">
          <cell r="C152">
            <v>2.1597721860679986E-3</v>
          </cell>
        </row>
        <row r="153">
          <cell r="C153">
            <v>8.9780184282961528E-5</v>
          </cell>
        </row>
        <row r="154">
          <cell r="C154">
            <v>2.1886869028278078E-3</v>
          </cell>
        </row>
        <row r="155">
          <cell r="C155">
            <v>5.0534446488081919E-4</v>
          </cell>
        </row>
        <row r="156">
          <cell r="C156">
            <v>2.1426742181585023E-3</v>
          </cell>
        </row>
        <row r="157">
          <cell r="C157">
            <v>4.4555084847395232E-3</v>
          </cell>
        </row>
        <row r="158">
          <cell r="C158">
            <v>6.5917647185780304E-3</v>
          </cell>
        </row>
        <row r="159">
          <cell r="C159">
            <v>6.2174692380232432E-3</v>
          </cell>
        </row>
        <row r="160">
          <cell r="C160">
            <v>7.4897806667770794E-3</v>
          </cell>
        </row>
        <row r="161">
          <cell r="C161">
            <v>8.2127354721091006E-3</v>
          </cell>
        </row>
        <row r="162">
          <cell r="C162">
            <v>9.3463107910412013E-3</v>
          </cell>
        </row>
        <row r="163">
          <cell r="C163">
            <v>9.8943772215143166E-3</v>
          </cell>
        </row>
        <row r="164">
          <cell r="C164">
            <v>1.0382479200373274E-2</v>
          </cell>
        </row>
        <row r="165">
          <cell r="C165">
            <v>6.1762161682983319E-3</v>
          </cell>
        </row>
        <row r="166">
          <cell r="C166">
            <v>5.3548182999880733E-3</v>
          </cell>
        </row>
        <row r="167">
          <cell r="C167">
            <v>3.9802060921512172E-3</v>
          </cell>
        </row>
        <row r="168">
          <cell r="C168">
            <v>2.9712512056208062E-3</v>
          </cell>
        </row>
        <row r="169">
          <cell r="C169">
            <v>1.1713140890270424E-3</v>
          </cell>
        </row>
        <row r="170">
          <cell r="C170">
            <v>5.2133764203519117E-3</v>
          </cell>
        </row>
        <row r="171">
          <cell r="C171">
            <v>5.1924900432374077E-3</v>
          </cell>
        </row>
        <row r="172">
          <cell r="C172">
            <v>5.8481353647923395E-3</v>
          </cell>
        </row>
        <row r="173">
          <cell r="C173">
            <v>7.5895086236181797E-3</v>
          </cell>
        </row>
        <row r="174">
          <cell r="C174">
            <v>7.83610736318896E-3</v>
          </cell>
        </row>
        <row r="175">
          <cell r="C175">
            <v>6.5284059578221143E-3</v>
          </cell>
        </row>
        <row r="176">
          <cell r="C176">
            <v>6.339150763394974E-3</v>
          </cell>
        </row>
        <row r="177">
          <cell r="C177">
            <v>5.2450857854453581E-3</v>
          </cell>
        </row>
        <row r="178">
          <cell r="C178">
            <v>3.9633860252987763E-3</v>
          </cell>
        </row>
        <row r="179">
          <cell r="C179">
            <v>4.0480844534838134E-3</v>
          </cell>
        </row>
        <row r="180">
          <cell r="C180">
            <v>4.4157335948851184E-3</v>
          </cell>
        </row>
        <row r="181">
          <cell r="C181">
            <v>4.2760091197111549E-3</v>
          </cell>
        </row>
        <row r="182">
          <cell r="C182">
            <v>4.7810067821081326E-3</v>
          </cell>
        </row>
        <row r="183">
          <cell r="C183">
            <v>4.7935822709166409E-3</v>
          </cell>
        </row>
        <row r="184">
          <cell r="C184">
            <v>5.1227876318284959E-3</v>
          </cell>
        </row>
        <row r="185">
          <cell r="C185">
            <v>5.3032363386167347E-3</v>
          </cell>
        </row>
        <row r="186">
          <cell r="C186">
            <v>4.8805022631812633E-3</v>
          </cell>
        </row>
        <row r="187">
          <cell r="C187">
            <v>4.3674402905022891E-3</v>
          </cell>
        </row>
        <row r="188">
          <cell r="C188">
            <v>3.3550383087224134E-3</v>
          </cell>
        </row>
        <row r="189">
          <cell r="C189">
            <v>4.3644022794455672E-3</v>
          </cell>
        </row>
        <row r="190">
          <cell r="C190">
            <v>4.5301798547052741E-3</v>
          </cell>
        </row>
        <row r="191">
          <cell r="C191">
            <v>4.5415417706615724E-3</v>
          </cell>
        </row>
        <row r="192">
          <cell r="C192">
            <v>4.6032681348679994E-3</v>
          </cell>
        </row>
        <row r="193">
          <cell r="C193">
            <v>4.8327677166035699E-3</v>
          </cell>
        </row>
        <row r="194">
          <cell r="C194">
            <v>4.6161598119114355E-3</v>
          </cell>
        </row>
        <row r="195">
          <cell r="C195">
            <v>5.4871663176907504E-3</v>
          </cell>
        </row>
        <row r="196">
          <cell r="C196">
            <v>6.4173985496029928E-3</v>
          </cell>
        </row>
        <row r="197">
          <cell r="C197">
            <v>7.4664305428751021E-3</v>
          </cell>
        </row>
        <row r="198">
          <cell r="C198">
            <v>7.9867313795820571E-3</v>
          </cell>
        </row>
        <row r="199">
          <cell r="C199">
            <v>6.0138897177575146E-3</v>
          </cell>
        </row>
        <row r="200">
          <cell r="C200">
            <v>5.64424755766324E-3</v>
          </cell>
        </row>
        <row r="201">
          <cell r="C201">
            <v>5.1128205404842308E-3</v>
          </cell>
        </row>
        <row r="202">
          <cell r="C202">
            <v>3.1019699717484972E-3</v>
          </cell>
        </row>
        <row r="203">
          <cell r="C203">
            <v>3.9379531698306991E-3</v>
          </cell>
        </row>
        <row r="204">
          <cell r="C204">
            <v>6.0087552024861157E-3</v>
          </cell>
        </row>
        <row r="205">
          <cell r="C205">
            <v>5.830937191733554E-3</v>
          </cell>
        </row>
        <row r="206">
          <cell r="C206">
            <v>6.2123054818459256E-3</v>
          </cell>
        </row>
        <row r="207">
          <cell r="C207">
            <v>6.9174268645300074E-3</v>
          </cell>
        </row>
        <row r="208">
          <cell r="C208">
            <v>5.6500647723001229E-3</v>
          </cell>
        </row>
        <row r="209">
          <cell r="C209">
            <v>5.118220669190876E-3</v>
          </cell>
        </row>
        <row r="210">
          <cell r="C210">
            <v>4.2381547751551008E-3</v>
          </cell>
        </row>
        <row r="211">
          <cell r="C211">
            <v>4.298945796186171E-3</v>
          </cell>
        </row>
        <row r="212">
          <cell r="C212">
            <v>2.2340849533875051E-3</v>
          </cell>
        </row>
        <row r="213">
          <cell r="C213">
            <v>4.3094307497841822E-3</v>
          </cell>
        </row>
        <row r="214">
          <cell r="C214">
            <v>4.2601403385347236E-3</v>
          </cell>
        </row>
        <row r="215">
          <cell r="C215">
            <v>5.1398552019523702E-3</v>
          </cell>
        </row>
        <row r="216">
          <cell r="C216">
            <v>3.2821633450803578E-3</v>
          </cell>
        </row>
        <row r="217">
          <cell r="C217">
            <v>5.5307964279309729E-3</v>
          </cell>
        </row>
        <row r="218">
          <cell r="C218">
            <v>2.57525707938E-3</v>
          </cell>
        </row>
        <row r="219">
          <cell r="C219">
            <v>3.5230748538463974E-3</v>
          </cell>
        </row>
        <row r="220">
          <cell r="C220">
            <v>3.0010571868723801E-3</v>
          </cell>
        </row>
        <row r="221">
          <cell r="C221">
            <v>5.0168829798009629E-3</v>
          </cell>
        </row>
        <row r="222">
          <cell r="C222">
            <v>4.9792824183980677E-3</v>
          </cell>
        </row>
        <row r="223">
          <cell r="C223">
            <v>5.6675048960299623E-3</v>
          </cell>
        </row>
        <row r="224">
          <cell r="C224">
            <v>4.0078290482499224E-3</v>
          </cell>
        </row>
        <row r="225">
          <cell r="C225">
            <v>3.1594891648991652E-3</v>
          </cell>
        </row>
        <row r="226">
          <cell r="C226">
            <v>1.4681021449274301E-3</v>
          </cell>
        </row>
        <row r="227">
          <cell r="C227">
            <v>1.9006213111725234E-3</v>
          </cell>
        </row>
        <row r="228">
          <cell r="C228">
            <v>3.0757616944907529E-3</v>
          </cell>
        </row>
        <row r="229">
          <cell r="C229">
            <v>4.1264559023936886E-3</v>
          </cell>
        </row>
        <row r="230">
          <cell r="C230">
            <v>6.3371607179651956E-3</v>
          </cell>
        </row>
        <row r="231">
          <cell r="C231">
            <v>5.5868307759190383E-3</v>
          </cell>
        </row>
        <row r="232">
          <cell r="C232">
            <v>4.6393575542518217E-3</v>
          </cell>
        </row>
        <row r="233">
          <cell r="C233">
            <v>3.7255575860386525E-3</v>
          </cell>
        </row>
        <row r="234">
          <cell r="C234">
            <v>1.9530892929060517E-3</v>
          </cell>
        </row>
        <row r="235">
          <cell r="C235">
            <v>-6.0738852053932035E-5</v>
          </cell>
        </row>
        <row r="236">
          <cell r="C236">
            <v>1.1425997726099979E-4</v>
          </cell>
        </row>
        <row r="237">
          <cell r="C237">
            <v>9.8327283908683505E-4</v>
          </cell>
        </row>
        <row r="238">
          <cell r="C238">
            <v>-1.0969118843179304E-3</v>
          </cell>
        </row>
        <row r="239">
          <cell r="C239">
            <v>-9.6260872226749949E-4</v>
          </cell>
        </row>
        <row r="240">
          <cell r="C240">
            <v>-3.7751856611258905E-3</v>
          </cell>
        </row>
        <row r="241">
          <cell r="C241">
            <v>-6.0893102364475427E-3</v>
          </cell>
        </row>
        <row r="242">
          <cell r="C242">
            <v>-5.6293385368973992E-3</v>
          </cell>
        </row>
        <row r="243">
          <cell r="C243">
            <v>-3.1598334530380523E-3</v>
          </cell>
        </row>
        <row r="244">
          <cell r="C244">
            <v>-1.2306660113188261E-3</v>
          </cell>
        </row>
        <row r="245">
          <cell r="C245">
            <v>2.267843805170644E-3</v>
          </cell>
        </row>
        <row r="246">
          <cell r="C246">
            <v>5.1283404159971901E-3</v>
          </cell>
        </row>
        <row r="247">
          <cell r="C247">
            <v>4.2718471918390399E-3</v>
          </cell>
        </row>
        <row r="248">
          <cell r="C248">
            <v>3.4628929515723161E-3</v>
          </cell>
        </row>
        <row r="249">
          <cell r="C249">
            <v>2.5342653282920402E-3</v>
          </cell>
        </row>
        <row r="250">
          <cell r="C250">
            <v>1.136545478352291E-3</v>
          </cell>
        </row>
        <row r="251">
          <cell r="C251">
            <v>1.6430657790622583E-3</v>
          </cell>
        </row>
        <row r="252">
          <cell r="C252">
            <v>1.4744048500414664E-3</v>
          </cell>
        </row>
        <row r="253">
          <cell r="C253">
            <v>1.1788910282186649E-3</v>
          </cell>
        </row>
        <row r="254">
          <cell r="C254">
            <v>2.7686272880877993E-4</v>
          </cell>
        </row>
        <row r="255">
          <cell r="C255">
            <v>2.0641670290757475E-3</v>
          </cell>
        </row>
        <row r="256">
          <cell r="C256">
            <v>1.2916870738415298E-3</v>
          </cell>
        </row>
        <row r="257">
          <cell r="C257">
            <v>7.3799959513265456E-4</v>
          </cell>
        </row>
        <row r="258">
          <cell r="C258">
            <v>2.7101809618865769E-3</v>
          </cell>
        </row>
        <row r="259">
          <cell r="C259">
            <v>2.1069584813340203E-3</v>
          </cell>
        </row>
        <row r="260">
          <cell r="C260">
            <v>2.5144789275561852E-3</v>
          </cell>
        </row>
        <row r="261">
          <cell r="C261">
            <v>2.7244328936379958E-3</v>
          </cell>
        </row>
        <row r="262">
          <cell r="C262">
            <v>2.8274210549272816E-3</v>
          </cell>
        </row>
        <row r="263">
          <cell r="C263">
            <v>2.5374361774552767E-3</v>
          </cell>
        </row>
        <row r="264">
          <cell r="C264">
            <v>2.8837271123025587E-3</v>
          </cell>
        </row>
        <row r="265">
          <cell r="C265">
            <v>2.5969422449039214E-3</v>
          </cell>
        </row>
        <row r="266">
          <cell r="C266">
            <v>2.7463898532316122E-3</v>
          </cell>
        </row>
        <row r="267">
          <cell r="C267">
            <v>2.858206080553094E-3</v>
          </cell>
        </row>
        <row r="268">
          <cell r="C268">
            <v>1.6572546744109129E-3</v>
          </cell>
        </row>
        <row r="269">
          <cell r="C269">
            <v>3.3169018513690141E-3</v>
          </cell>
        </row>
        <row r="270">
          <cell r="C270">
            <v>1.0446907468093514E-3</v>
          </cell>
        </row>
        <row r="271">
          <cell r="C271">
            <v>1.3855196526819658E-3</v>
          </cell>
        </row>
        <row r="272">
          <cell r="C272">
            <v>1.9303216175672322E-3</v>
          </cell>
        </row>
        <row r="273">
          <cell r="C273">
            <v>1.9792700031946442E-3</v>
          </cell>
        </row>
        <row r="274">
          <cell r="C274">
            <v>1.1164980724507334E-3</v>
          </cell>
        </row>
        <row r="275">
          <cell r="C275">
            <v>3.5176509572600878E-3</v>
          </cell>
        </row>
        <row r="276">
          <cell r="C276">
            <v>3.1668858398636868E-3</v>
          </cell>
        </row>
        <row r="277">
          <cell r="C277">
            <v>1.4063420985759301E-3</v>
          </cell>
        </row>
        <row r="278">
          <cell r="C278">
            <v>1.4048909305515167E-3</v>
          </cell>
        </row>
        <row r="279">
          <cell r="C279">
            <v>1.0723991283378975E-3</v>
          </cell>
        </row>
        <row r="280">
          <cell r="C280">
            <v>3.7621683313027177E-4</v>
          </cell>
        </row>
        <row r="281">
          <cell r="C281">
            <v>3.1693744656724476E-5</v>
          </cell>
        </row>
        <row r="282">
          <cell r="C282">
            <v>1.5648614240897363E-3</v>
          </cell>
        </row>
        <row r="283">
          <cell r="C283">
            <v>1.0835114096741094E-3</v>
          </cell>
        </row>
        <row r="284">
          <cell r="C284">
            <v>-4.8609955480105604E-4</v>
          </cell>
        </row>
        <row r="285">
          <cell r="C285">
            <v>-1.7653623632835069E-3</v>
          </cell>
        </row>
        <row r="286">
          <cell r="C286">
            <v>2.1455871561970152E-2</v>
          </cell>
        </row>
        <row r="287">
          <cell r="C287">
            <v>-8.7010701539924629E-4</v>
          </cell>
        </row>
        <row r="288">
          <cell r="C288">
            <v>5.4001491023030201E-3</v>
          </cell>
        </row>
        <row r="289">
          <cell r="C289">
            <v>3.9782137985622246E-3</v>
          </cell>
        </row>
        <row r="290">
          <cell r="C290">
            <v>1.9940243986480422E-3</v>
          </cell>
        </row>
        <row r="291">
          <cell r="C291">
            <v>-2.7250454098308396E-2</v>
          </cell>
        </row>
        <row r="292">
          <cell r="C292">
            <v>-8.0080480859628933E-3</v>
          </cell>
        </row>
        <row r="293">
          <cell r="C293">
            <v>-1.473284488767912E-2</v>
          </cell>
        </row>
        <row r="294">
          <cell r="C294">
            <v>-1.3223167755030185E-2</v>
          </cell>
        </row>
        <row r="295">
          <cell r="C295">
            <v>-1.0999381606023428E-2</v>
          </cell>
        </row>
        <row r="296">
          <cell r="C296">
            <v>-4.7170863108171313E-3</v>
          </cell>
        </row>
      </sheetData>
      <sheetData sheetId="6"/>
      <sheetData sheetId="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-marchand (2)"/>
      <sheetName val="G-marchand"/>
      <sheetName val="G-marchand-bis"/>
      <sheetName val="Marchand"/>
      <sheetName val="IAA"/>
      <sheetName val="G-IAA"/>
      <sheetName val="G-IAA (2)"/>
      <sheetName val="Energie"/>
      <sheetName val="G-Energie"/>
      <sheetName val="Transports"/>
      <sheetName val="G-Transports"/>
    </sheetNames>
    <sheetDataSet>
      <sheetData sheetId="3">
        <row r="1">
          <cell r="J1" t="str">
            <v>Variation du taux de marge</v>
          </cell>
          <cell r="L1" t="str">
            <v>Productivité horaire (+)</v>
          </cell>
          <cell r="P1" t="str">
            <v>Ratio prix Va / prix conso (+)</v>
          </cell>
          <cell r="Q1" t="str">
            <v>Impôts nets sur production (-)</v>
          </cell>
        </row>
        <row r="302">
          <cell r="J302">
            <v>-1.03906232110067E-2</v>
          </cell>
          <cell r="K302" t="str">
            <v>1952T2-1963T3</v>
          </cell>
          <cell r="L302">
            <v>0.30014217430023499</v>
          </cell>
          <cell r="P302">
            <v>2.3178582700493219E-2</v>
          </cell>
          <cell r="Q302">
            <v>-5.9591177994756687E-3</v>
          </cell>
          <cell r="R302">
            <v>-0.3277522624122593</v>
          </cell>
        </row>
        <row r="303">
          <cell r="J303">
            <v>-2.2527283512538354E-2</v>
          </cell>
          <cell r="K303" t="str">
            <v>1963T3-1974T3</v>
          </cell>
          <cell r="L303">
            <v>0.34038124391198105</v>
          </cell>
          <cell r="P303">
            <v>-1.6623280408477426E-2</v>
          </cell>
          <cell r="Q303">
            <v>1.055925949035089E-2</v>
          </cell>
          <cell r="R303">
            <v>-0.35684450650639288</v>
          </cell>
        </row>
        <row r="304">
          <cell r="J304">
            <v>-5.9398071681032005E-2</v>
          </cell>
          <cell r="K304" t="str">
            <v>1974T3-1982T3</v>
          </cell>
          <cell r="L304">
            <v>0.12991271838913934</v>
          </cell>
          <cell r="P304">
            <v>3.6662689065032092E-3</v>
          </cell>
          <cell r="Q304">
            <v>-1.9865457535994807E-2</v>
          </cell>
          <cell r="R304">
            <v>-0.17311160144067983</v>
          </cell>
        </row>
        <row r="305">
          <cell r="J305">
            <v>8.1485669230259794E-2</v>
          </cell>
          <cell r="K305" t="str">
            <v>1982T3-1989T3</v>
          </cell>
          <cell r="L305">
            <v>0.10686830692482105</v>
          </cell>
          <cell r="P305">
            <v>9.2425607859023453E-3</v>
          </cell>
          <cell r="Q305">
            <v>-1.780560012979764E-3</v>
          </cell>
          <cell r="R305">
            <v>-3.2844638467483811E-2</v>
          </cell>
        </row>
        <row r="306">
          <cell r="J306">
            <v>1.0652652357356351E-3</v>
          </cell>
          <cell r="K306" t="str">
            <v>1982T3-2008T1</v>
          </cell>
          <cell r="L306">
            <v>0.1720598821838018</v>
          </cell>
          <cell r="P306">
            <v>-1.7869756953273388E-2</v>
          </cell>
          <cell r="Q306">
            <v>-1.4104467603589563E-2</v>
          </cell>
          <cell r="R306">
            <v>-0.13902039239120315</v>
          </cell>
        </row>
        <row r="307">
          <cell r="J307">
            <v>-1.4369111653335598E-2</v>
          </cell>
          <cell r="K307" t="str">
            <v>2008T1-2019T4</v>
          </cell>
          <cell r="L307">
            <v>2.8037445893415766E-2</v>
          </cell>
          <cell r="P307">
            <v>-2.5889786592993959E-3</v>
          </cell>
          <cell r="Q307">
            <v>4.9251426597094958E-4</v>
          </cell>
          <cell r="R307">
            <v>-4.0310093153422932E-2</v>
          </cell>
        </row>
        <row r="308">
          <cell r="J308">
            <v>-9.9717695363710779E-3</v>
          </cell>
          <cell r="K308" t="str">
            <v>2019T4-2023T1</v>
          </cell>
          <cell r="L308">
            <v>-2.2099580652659132E-2</v>
          </cell>
          <cell r="P308">
            <v>-4.7919377879913194E-3</v>
          </cell>
          <cell r="Q308">
            <v>3.9264215048888211E-5</v>
          </cell>
          <cell r="R308">
            <v>1.6880484689230479E-2</v>
          </cell>
        </row>
      </sheetData>
      <sheetData sheetId="4">
        <row r="1">
          <cell r="J1" t="str">
            <v>Variation du taux de marge</v>
          </cell>
          <cell r="L1" t="str">
            <v>Productivité horaire (+)</v>
          </cell>
        </row>
        <row r="302">
          <cell r="J302">
            <v>-7.952009479608968E-2</v>
          </cell>
          <cell r="L302">
            <v>0.20857864754486544</v>
          </cell>
          <cell r="P302">
            <v>0.19514394481705361</v>
          </cell>
          <cell r="Q302">
            <v>-0.11070590662886963</v>
          </cell>
          <cell r="R302">
            <v>-0.37253678052913908</v>
          </cell>
        </row>
        <row r="303">
          <cell r="J303">
            <v>-0.20297970057102177</v>
          </cell>
          <cell r="L303">
            <v>0.21500163844280543</v>
          </cell>
          <cell r="P303">
            <v>0.2572296284851443</v>
          </cell>
          <cell r="Q303">
            <v>-0.30805964698011284</v>
          </cell>
          <cell r="R303">
            <v>-0.36715132051885874</v>
          </cell>
        </row>
        <row r="304">
          <cell r="J304">
            <v>0.17099993358660398</v>
          </cell>
          <cell r="L304">
            <v>0.15343863641067382</v>
          </cell>
          <cell r="P304">
            <v>0.16088338905392491</v>
          </cell>
          <cell r="Q304">
            <v>-3.7115542821652428E-2</v>
          </cell>
          <cell r="R304">
            <v>-0.10620654905634225</v>
          </cell>
        </row>
        <row r="305">
          <cell r="J305">
            <v>4.4012482657881435E-2</v>
          </cell>
          <cell r="L305">
            <v>6.3561504037872613E-2</v>
          </cell>
          <cell r="P305">
            <v>9.7146112560365754E-3</v>
          </cell>
          <cell r="Q305">
            <v>-9.7981970585749503E-3</v>
          </cell>
          <cell r="R305">
            <v>-1.9465435577452807E-2</v>
          </cell>
        </row>
        <row r="306">
          <cell r="J306">
            <v>-9.1295529337510561E-2</v>
          </cell>
          <cell r="L306">
            <v>9.4825554082212632E-2</v>
          </cell>
          <cell r="P306">
            <v>-2.1404668973153549E-2</v>
          </cell>
          <cell r="Q306">
            <v>-5.5212337173402584E-2</v>
          </cell>
          <cell r="R306">
            <v>-0.10950407727316722</v>
          </cell>
        </row>
        <row r="307">
          <cell r="J307">
            <v>-2.7336802582175135E-2</v>
          </cell>
          <cell r="L307">
            <v>5.0765765711823917E-2</v>
          </cell>
          <cell r="P307">
            <v>-1.5534674054386199E-2</v>
          </cell>
          <cell r="Q307">
            <v>-4.0219139369473906E-3</v>
          </cell>
          <cell r="R307">
            <v>-5.8545980302665515E-2</v>
          </cell>
        </row>
        <row r="308">
          <cell r="J308">
            <v>8.33525544185027E-2</v>
          </cell>
          <cell r="L308">
            <v>-4.5176917418672163E-2</v>
          </cell>
          <cell r="P308">
            <v>9.923485300996536E-2</v>
          </cell>
          <cell r="Q308">
            <v>8.8516969742016404E-3</v>
          </cell>
          <cell r="R308">
            <v>2.0442921853007844E-2</v>
          </cell>
        </row>
      </sheetData>
      <sheetData sheetId="7"/>
      <sheetData sheetId="9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vertissement"/>
      <sheetName val="CpteProduction"/>
      <sheetName val="CpteExploitation"/>
    </sheetNames>
    <sheetDataSet>
      <sheetData sheetId="0"/>
      <sheetData sheetId="1">
        <row r="9">
          <cell r="BB9">
            <v>1.962</v>
          </cell>
        </row>
      </sheetData>
      <sheetData sheetId="2">
        <row r="9">
          <cell r="C9">
            <v>2.839</v>
          </cell>
          <cell r="D9">
            <v>1.962</v>
          </cell>
          <cell r="L9">
            <v>0.125</v>
          </cell>
          <cell r="DY9">
            <v>6.4000000000000001E-2</v>
          </cell>
          <cell r="EG9">
            <v>5.0000000000000001E-3</v>
          </cell>
          <cell r="GV9">
            <v>-1.7000000000000001E-2</v>
          </cell>
          <cell r="HD9">
            <v>-3.0000000000000001E-3</v>
          </cell>
        </row>
        <row r="10">
          <cell r="D10">
            <v>1.9850000000000001</v>
          </cell>
          <cell r="L10">
            <v>0.13</v>
          </cell>
          <cell r="DY10">
            <v>6.5000000000000002E-2</v>
          </cell>
          <cell r="EG10">
            <v>5.0000000000000001E-3</v>
          </cell>
          <cell r="GV10">
            <v>-1.7000000000000001E-2</v>
          </cell>
          <cell r="HD10">
            <v>-3.0000000000000001E-3</v>
          </cell>
        </row>
        <row r="11">
          <cell r="D11">
            <v>2.0569999999999999</v>
          </cell>
          <cell r="L11">
            <v>0.15</v>
          </cell>
          <cell r="DY11">
            <v>6.7000000000000004E-2</v>
          </cell>
          <cell r="EG11">
            <v>6.0000000000000001E-3</v>
          </cell>
          <cell r="GV11">
            <v>-1.7999999999999999E-2</v>
          </cell>
          <cell r="HD11">
            <v>-4.0000000000000001E-3</v>
          </cell>
        </row>
        <row r="12">
          <cell r="D12">
            <v>2.1030000000000002</v>
          </cell>
          <cell r="L12">
            <v>0.16700000000000001</v>
          </cell>
          <cell r="DY12">
            <v>7.0000000000000007E-2</v>
          </cell>
          <cell r="EG12">
            <v>6.0000000000000001E-3</v>
          </cell>
          <cell r="GV12">
            <v>-1.9E-2</v>
          </cell>
          <cell r="HD12">
            <v>-4.0000000000000001E-3</v>
          </cell>
        </row>
        <row r="13">
          <cell r="D13">
            <v>2.2010000000000001</v>
          </cell>
          <cell r="L13">
            <v>0.183</v>
          </cell>
          <cell r="DY13">
            <v>7.3999999999999996E-2</v>
          </cell>
          <cell r="EG13">
            <v>6.0000000000000001E-3</v>
          </cell>
          <cell r="GV13">
            <v>-0.02</v>
          </cell>
          <cell r="HD13">
            <v>-4.0000000000000001E-3</v>
          </cell>
        </row>
        <row r="14">
          <cell r="D14">
            <v>2.27</v>
          </cell>
          <cell r="L14">
            <v>0.17699999999999999</v>
          </cell>
          <cell r="DY14">
            <v>7.8E-2</v>
          </cell>
          <cell r="EG14">
            <v>7.0000000000000001E-3</v>
          </cell>
          <cell r="GV14">
            <v>-2.1000000000000001E-2</v>
          </cell>
          <cell r="HD14">
            <v>-4.0000000000000001E-3</v>
          </cell>
        </row>
        <row r="15">
          <cell r="D15">
            <v>2.4380000000000002</v>
          </cell>
          <cell r="L15">
            <v>0.17899999999999999</v>
          </cell>
          <cell r="DY15">
            <v>8.2000000000000003E-2</v>
          </cell>
          <cell r="EG15">
            <v>7.0000000000000001E-3</v>
          </cell>
          <cell r="GV15">
            <v>-2.1999999999999999E-2</v>
          </cell>
          <cell r="HD15">
            <v>-4.0000000000000001E-3</v>
          </cell>
        </row>
        <row r="16">
          <cell r="D16">
            <v>2.5499999999999998</v>
          </cell>
          <cell r="L16">
            <v>0.16</v>
          </cell>
          <cell r="DY16">
            <v>8.5999999999999993E-2</v>
          </cell>
          <cell r="EG16">
            <v>7.0000000000000001E-3</v>
          </cell>
          <cell r="GV16">
            <v>-2.3E-2</v>
          </cell>
          <cell r="HD16">
            <v>-4.0000000000000001E-3</v>
          </cell>
        </row>
        <row r="17">
          <cell r="D17">
            <v>2.7160000000000002</v>
          </cell>
          <cell r="L17">
            <v>0.158</v>
          </cell>
          <cell r="DY17">
            <v>0.09</v>
          </cell>
          <cell r="EG17">
            <v>7.0000000000000001E-3</v>
          </cell>
          <cell r="GV17">
            <v>-2.3E-2</v>
          </cell>
          <cell r="HD17">
            <v>-4.0000000000000001E-3</v>
          </cell>
        </row>
        <row r="18">
          <cell r="D18">
            <v>2.97</v>
          </cell>
          <cell r="L18">
            <v>0.16800000000000001</v>
          </cell>
          <cell r="DY18">
            <v>9.6000000000000002E-2</v>
          </cell>
          <cell r="EG18">
            <v>8.0000000000000002E-3</v>
          </cell>
          <cell r="GV18">
            <v>-2.4E-2</v>
          </cell>
          <cell r="HD18">
            <v>-5.0000000000000001E-3</v>
          </cell>
        </row>
        <row r="19">
          <cell r="D19">
            <v>3.12</v>
          </cell>
          <cell r="L19">
            <v>0.157</v>
          </cell>
          <cell r="DY19">
            <v>0.10199999999999999</v>
          </cell>
          <cell r="EG19">
            <v>8.0000000000000002E-3</v>
          </cell>
          <cell r="GV19">
            <v>-2.5999999999999999E-2</v>
          </cell>
          <cell r="HD19">
            <v>-5.0000000000000001E-3</v>
          </cell>
        </row>
        <row r="20">
          <cell r="D20">
            <v>3.387</v>
          </cell>
          <cell r="L20">
            <v>0.192</v>
          </cell>
          <cell r="DY20">
            <v>0.109</v>
          </cell>
          <cell r="EG20">
            <v>8.0000000000000002E-3</v>
          </cell>
          <cell r="GV20">
            <v>-2.7E-2</v>
          </cell>
          <cell r="HD20">
            <v>-5.0000000000000001E-3</v>
          </cell>
        </row>
        <row r="21">
          <cell r="D21">
            <v>3.569</v>
          </cell>
          <cell r="L21">
            <v>0.20699999999999999</v>
          </cell>
          <cell r="DY21">
            <v>0.11799999999999999</v>
          </cell>
          <cell r="EG21">
            <v>8.9999999999999993E-3</v>
          </cell>
          <cell r="GV21">
            <v>-2.9000000000000001E-2</v>
          </cell>
          <cell r="HD21">
            <v>-5.0000000000000001E-3</v>
          </cell>
        </row>
        <row r="22">
          <cell r="D22">
            <v>3.5110000000000001</v>
          </cell>
          <cell r="L22">
            <v>0.19</v>
          </cell>
          <cell r="DY22">
            <v>0.125</v>
          </cell>
          <cell r="EG22">
            <v>0.01</v>
          </cell>
          <cell r="GV22">
            <v>-0.03</v>
          </cell>
          <cell r="HD22">
            <v>-5.0000000000000001E-3</v>
          </cell>
        </row>
        <row r="23">
          <cell r="D23">
            <v>3.581</v>
          </cell>
          <cell r="L23">
            <v>0.219</v>
          </cell>
          <cell r="DY23">
            <v>0.129</v>
          </cell>
          <cell r="EG23">
            <v>0.01</v>
          </cell>
          <cell r="GV23">
            <v>-3.2000000000000001E-2</v>
          </cell>
          <cell r="HD23">
            <v>-5.0000000000000001E-3</v>
          </cell>
        </row>
        <row r="24">
          <cell r="D24">
            <v>3.5579999999999998</v>
          </cell>
          <cell r="L24">
            <v>0.189</v>
          </cell>
          <cell r="DY24">
            <v>0.13100000000000001</v>
          </cell>
          <cell r="EG24">
            <v>0.01</v>
          </cell>
          <cell r="GV24">
            <v>-3.4000000000000002E-2</v>
          </cell>
          <cell r="HD24">
            <v>-6.0000000000000001E-3</v>
          </cell>
        </row>
        <row r="25">
          <cell r="D25">
            <v>3.5979999999999999</v>
          </cell>
          <cell r="L25">
            <v>0.19600000000000001</v>
          </cell>
          <cell r="DY25">
            <v>0.13100000000000001</v>
          </cell>
          <cell r="EG25">
            <v>0.01</v>
          </cell>
          <cell r="GV25">
            <v>-3.5999999999999997E-2</v>
          </cell>
          <cell r="HD25">
            <v>-6.0000000000000001E-3</v>
          </cell>
        </row>
        <row r="26">
          <cell r="D26">
            <v>3.6589999999999998</v>
          </cell>
          <cell r="L26">
            <v>0.20100000000000001</v>
          </cell>
          <cell r="DY26">
            <v>0.13200000000000001</v>
          </cell>
          <cell r="EG26">
            <v>0.01</v>
          </cell>
          <cell r="GV26">
            <v>-3.7999999999999999E-2</v>
          </cell>
          <cell r="HD26">
            <v>-6.0000000000000001E-3</v>
          </cell>
        </row>
        <row r="27">
          <cell r="D27">
            <v>3.71</v>
          </cell>
          <cell r="L27">
            <v>0.20300000000000001</v>
          </cell>
          <cell r="DY27">
            <v>0.13300000000000001</v>
          </cell>
          <cell r="EG27">
            <v>0.01</v>
          </cell>
          <cell r="GV27">
            <v>-3.9E-2</v>
          </cell>
          <cell r="HD27">
            <v>-6.0000000000000001E-3</v>
          </cell>
        </row>
        <row r="28">
          <cell r="D28">
            <v>3.7770000000000001</v>
          </cell>
          <cell r="L28">
            <v>0.21099999999999999</v>
          </cell>
          <cell r="DY28">
            <v>0.13600000000000001</v>
          </cell>
          <cell r="EG28">
            <v>0.01</v>
          </cell>
          <cell r="GV28">
            <v>-0.04</v>
          </cell>
          <cell r="HD28">
            <v>-6.0000000000000001E-3</v>
          </cell>
        </row>
        <row r="29">
          <cell r="D29">
            <v>3.79</v>
          </cell>
          <cell r="L29">
            <v>0.221</v>
          </cell>
          <cell r="DY29">
            <v>0.13900000000000001</v>
          </cell>
          <cell r="EG29">
            <v>0.01</v>
          </cell>
          <cell r="GV29">
            <v>-4.1000000000000002E-2</v>
          </cell>
          <cell r="HD29">
            <v>-7.0000000000000001E-3</v>
          </cell>
        </row>
        <row r="30">
          <cell r="D30">
            <v>3.903</v>
          </cell>
          <cell r="L30">
            <v>0.23899999999999999</v>
          </cell>
          <cell r="DY30">
            <v>0.14199999999999999</v>
          </cell>
          <cell r="EG30">
            <v>0.01</v>
          </cell>
          <cell r="GV30">
            <v>-4.2999999999999997E-2</v>
          </cell>
          <cell r="HD30">
            <v>-7.0000000000000001E-3</v>
          </cell>
        </row>
        <row r="31">
          <cell r="D31">
            <v>4.0229999999999997</v>
          </cell>
          <cell r="L31">
            <v>0.23400000000000001</v>
          </cell>
          <cell r="DY31">
            <v>0.14599999999999999</v>
          </cell>
          <cell r="EG31">
            <v>0.01</v>
          </cell>
          <cell r="GV31">
            <v>-4.7E-2</v>
          </cell>
          <cell r="HD31">
            <v>-7.0000000000000001E-3</v>
          </cell>
        </row>
        <row r="32">
          <cell r="D32">
            <v>4.0579999999999998</v>
          </cell>
          <cell r="L32">
            <v>0.214</v>
          </cell>
          <cell r="DY32">
            <v>0.15</v>
          </cell>
          <cell r="EG32">
            <v>0.01</v>
          </cell>
          <cell r="GV32">
            <v>-5.1999999999999998E-2</v>
          </cell>
          <cell r="HD32">
            <v>-8.0000000000000002E-3</v>
          </cell>
        </row>
        <row r="33">
          <cell r="D33">
            <v>4.13</v>
          </cell>
          <cell r="L33">
            <v>0.20699999999999999</v>
          </cell>
          <cell r="DY33">
            <v>0.155</v>
          </cell>
          <cell r="EG33">
            <v>0.01</v>
          </cell>
          <cell r="GV33">
            <v>-5.8000000000000003E-2</v>
          </cell>
          <cell r="HD33">
            <v>-8.0000000000000002E-3</v>
          </cell>
        </row>
        <row r="34">
          <cell r="D34">
            <v>4.2759999999999998</v>
          </cell>
          <cell r="L34">
            <v>0.20200000000000001</v>
          </cell>
          <cell r="DY34">
            <v>0.159</v>
          </cell>
          <cell r="EG34">
            <v>0.01</v>
          </cell>
          <cell r="GV34">
            <v>-6.4000000000000001E-2</v>
          </cell>
          <cell r="HD34">
            <v>-8.9999999999999993E-3</v>
          </cell>
        </row>
        <row r="35">
          <cell r="D35">
            <v>4.3739999999999997</v>
          </cell>
          <cell r="L35">
            <v>0.20200000000000001</v>
          </cell>
          <cell r="DY35">
            <v>0.16300000000000001</v>
          </cell>
          <cell r="EG35">
            <v>0.01</v>
          </cell>
          <cell r="GV35">
            <v>-6.8000000000000005E-2</v>
          </cell>
          <cell r="HD35">
            <v>-8.9999999999999993E-3</v>
          </cell>
        </row>
        <row r="36">
          <cell r="D36">
            <v>4.4770000000000003</v>
          </cell>
          <cell r="L36">
            <v>0.20100000000000001</v>
          </cell>
          <cell r="DY36">
            <v>0.16700000000000001</v>
          </cell>
          <cell r="EG36">
            <v>1.0999999999999999E-2</v>
          </cell>
          <cell r="GV36">
            <v>-7.0999999999999994E-2</v>
          </cell>
          <cell r="HD36">
            <v>-0.01</v>
          </cell>
        </row>
        <row r="37">
          <cell r="D37">
            <v>4.5289999999999999</v>
          </cell>
          <cell r="L37">
            <v>0.215</v>
          </cell>
          <cell r="DY37">
            <v>0.17100000000000001</v>
          </cell>
          <cell r="EG37">
            <v>1.0999999999999999E-2</v>
          </cell>
          <cell r="GV37">
            <v>-7.2999999999999995E-2</v>
          </cell>
          <cell r="HD37">
            <v>-0.01</v>
          </cell>
        </row>
        <row r="38">
          <cell r="D38">
            <v>4.7309999999999999</v>
          </cell>
          <cell r="L38">
            <v>0.23</v>
          </cell>
          <cell r="DY38">
            <v>0.17599999999999999</v>
          </cell>
          <cell r="EG38">
            <v>1.2E-2</v>
          </cell>
          <cell r="GV38">
            <v>-7.4999999999999997E-2</v>
          </cell>
          <cell r="HD38">
            <v>-1.0999999999999999E-2</v>
          </cell>
        </row>
        <row r="39">
          <cell r="D39">
            <v>4.8410000000000002</v>
          </cell>
          <cell r="L39">
            <v>0.23100000000000001</v>
          </cell>
          <cell r="DY39">
            <v>0.18099999999999999</v>
          </cell>
          <cell r="EG39">
            <v>1.2E-2</v>
          </cell>
          <cell r="GV39">
            <v>-7.6999999999999999E-2</v>
          </cell>
          <cell r="HD39">
            <v>-1.0999999999999999E-2</v>
          </cell>
        </row>
        <row r="40">
          <cell r="D40">
            <v>5.0309999999999997</v>
          </cell>
          <cell r="L40">
            <v>0.247</v>
          </cell>
          <cell r="DY40">
            <v>0.187</v>
          </cell>
          <cell r="EG40">
            <v>1.2E-2</v>
          </cell>
          <cell r="GV40">
            <v>-7.9000000000000001E-2</v>
          </cell>
          <cell r="HD40">
            <v>-1.0999999999999999E-2</v>
          </cell>
        </row>
        <row r="41">
          <cell r="D41">
            <v>5.1909999999999998</v>
          </cell>
          <cell r="L41">
            <v>0.24199999999999999</v>
          </cell>
          <cell r="DY41">
            <v>0.193</v>
          </cell>
          <cell r="EG41">
            <v>1.2E-2</v>
          </cell>
          <cell r="GV41">
            <v>-8.1000000000000003E-2</v>
          </cell>
          <cell r="HD41">
            <v>-0.01</v>
          </cell>
        </row>
        <row r="42">
          <cell r="D42">
            <v>5.2880000000000003</v>
          </cell>
          <cell r="L42">
            <v>0.22500000000000001</v>
          </cell>
          <cell r="DY42">
            <v>0.20100000000000001</v>
          </cell>
          <cell r="EG42">
            <v>1.2E-2</v>
          </cell>
          <cell r="GV42">
            <v>-8.3000000000000004E-2</v>
          </cell>
          <cell r="HD42">
            <v>-0.01</v>
          </cell>
        </row>
        <row r="43">
          <cell r="D43">
            <v>5.548</v>
          </cell>
          <cell r="L43">
            <v>0.24299999999999999</v>
          </cell>
          <cell r="DY43">
            <v>0.21</v>
          </cell>
          <cell r="EG43">
            <v>1.2E-2</v>
          </cell>
          <cell r="GV43">
            <v>-8.5000000000000006E-2</v>
          </cell>
          <cell r="HD43">
            <v>-0.01</v>
          </cell>
        </row>
        <row r="44">
          <cell r="D44">
            <v>5.7629999999999999</v>
          </cell>
          <cell r="L44">
            <v>0.246</v>
          </cell>
          <cell r="DY44">
            <v>0.221</v>
          </cell>
          <cell r="EG44">
            <v>1.2999999999999999E-2</v>
          </cell>
          <cell r="GV44">
            <v>-8.5999999999999993E-2</v>
          </cell>
          <cell r="HD44">
            <v>-0.01</v>
          </cell>
        </row>
        <row r="45">
          <cell r="D45">
            <v>6.0620000000000003</v>
          </cell>
          <cell r="L45">
            <v>0.25</v>
          </cell>
          <cell r="DY45">
            <v>0.23300000000000001</v>
          </cell>
          <cell r="EG45">
            <v>1.4E-2</v>
          </cell>
          <cell r="GV45">
            <v>-8.6999999999999994E-2</v>
          </cell>
          <cell r="HD45">
            <v>-0.01</v>
          </cell>
        </row>
        <row r="46">
          <cell r="D46">
            <v>6.1820000000000004</v>
          </cell>
          <cell r="L46">
            <v>0.27</v>
          </cell>
          <cell r="DY46">
            <v>0.24299999999999999</v>
          </cell>
          <cell r="EG46">
            <v>1.4E-2</v>
          </cell>
          <cell r="GV46">
            <v>-8.5999999999999993E-2</v>
          </cell>
          <cell r="HD46">
            <v>-0.01</v>
          </cell>
        </row>
        <row r="47">
          <cell r="D47">
            <v>6.2409999999999997</v>
          </cell>
          <cell r="L47">
            <v>0.25800000000000001</v>
          </cell>
          <cell r="DY47">
            <v>0.25</v>
          </cell>
          <cell r="EG47">
            <v>1.4999999999999999E-2</v>
          </cell>
          <cell r="GV47">
            <v>-8.4000000000000005E-2</v>
          </cell>
          <cell r="HD47">
            <v>-0.01</v>
          </cell>
        </row>
        <row r="48">
          <cell r="D48">
            <v>6.399</v>
          </cell>
          <cell r="L48">
            <v>0.27700000000000002</v>
          </cell>
          <cell r="DY48">
            <v>0.255</v>
          </cell>
          <cell r="EG48">
            <v>1.4999999999999999E-2</v>
          </cell>
          <cell r="GV48">
            <v>-0.08</v>
          </cell>
          <cell r="HD48">
            <v>-8.9999999999999993E-3</v>
          </cell>
        </row>
        <row r="49">
          <cell r="D49">
            <v>6.5570000000000004</v>
          </cell>
          <cell r="L49">
            <v>0.32500000000000001</v>
          </cell>
          <cell r="DY49">
            <v>0.25700000000000001</v>
          </cell>
          <cell r="EG49">
            <v>1.4E-2</v>
          </cell>
          <cell r="GV49">
            <v>-7.3999999999999996E-2</v>
          </cell>
          <cell r="HD49">
            <v>-8.0000000000000002E-3</v>
          </cell>
        </row>
        <row r="50">
          <cell r="D50">
            <v>6.7880000000000003</v>
          </cell>
          <cell r="L50">
            <v>0.36099999999999999</v>
          </cell>
          <cell r="DY50">
            <v>0.26100000000000001</v>
          </cell>
          <cell r="EG50">
            <v>1.4999999999999999E-2</v>
          </cell>
          <cell r="GV50">
            <v>-7.0999999999999994E-2</v>
          </cell>
          <cell r="HD50">
            <v>-7.0000000000000001E-3</v>
          </cell>
        </row>
        <row r="51">
          <cell r="D51">
            <v>6.899</v>
          </cell>
          <cell r="L51">
            <v>0.39200000000000002</v>
          </cell>
          <cell r="DY51">
            <v>0.26900000000000002</v>
          </cell>
          <cell r="EG51">
            <v>1.4999999999999999E-2</v>
          </cell>
          <cell r="GV51">
            <v>-7.0000000000000007E-2</v>
          </cell>
          <cell r="HD51">
            <v>-7.0000000000000001E-3</v>
          </cell>
        </row>
        <row r="52">
          <cell r="D52">
            <v>7.1420000000000003</v>
          </cell>
          <cell r="L52">
            <v>0.40200000000000002</v>
          </cell>
          <cell r="DY52">
            <v>0.27900000000000003</v>
          </cell>
          <cell r="EG52">
            <v>1.4999999999999999E-2</v>
          </cell>
          <cell r="GV52">
            <v>-7.0999999999999994E-2</v>
          </cell>
          <cell r="HD52">
            <v>-7.0000000000000001E-3</v>
          </cell>
        </row>
        <row r="53">
          <cell r="D53">
            <v>7.2690000000000001</v>
          </cell>
          <cell r="L53">
            <v>0.37</v>
          </cell>
          <cell r="DY53">
            <v>0.29199999999999998</v>
          </cell>
          <cell r="EG53">
            <v>1.6E-2</v>
          </cell>
          <cell r="GV53">
            <v>-7.3999999999999996E-2</v>
          </cell>
          <cell r="HD53">
            <v>-8.0000000000000002E-3</v>
          </cell>
        </row>
        <row r="54">
          <cell r="D54">
            <v>7.5</v>
          </cell>
          <cell r="L54">
            <v>0.38500000000000001</v>
          </cell>
          <cell r="DY54">
            <v>0.30299999999999999</v>
          </cell>
          <cell r="EG54">
            <v>1.7000000000000001E-2</v>
          </cell>
          <cell r="GV54">
            <v>-7.8E-2</v>
          </cell>
          <cell r="HD54">
            <v>-8.0000000000000002E-3</v>
          </cell>
        </row>
        <row r="55">
          <cell r="D55">
            <v>7.673</v>
          </cell>
          <cell r="L55">
            <v>0.36799999999999999</v>
          </cell>
          <cell r="DY55">
            <v>0.312</v>
          </cell>
          <cell r="EG55">
            <v>1.7000000000000001E-2</v>
          </cell>
          <cell r="GV55">
            <v>-8.4000000000000005E-2</v>
          </cell>
          <cell r="HD55">
            <v>-8.9999999999999993E-3</v>
          </cell>
        </row>
        <row r="56">
          <cell r="D56">
            <v>7.8689999999999998</v>
          </cell>
          <cell r="L56">
            <v>0.376</v>
          </cell>
          <cell r="DY56">
            <v>0.318</v>
          </cell>
          <cell r="EG56">
            <v>1.7999999999999999E-2</v>
          </cell>
          <cell r="GV56">
            <v>-9.0999999999999998E-2</v>
          </cell>
          <cell r="HD56">
            <v>-8.9999999999999993E-3</v>
          </cell>
        </row>
        <row r="57">
          <cell r="D57">
            <v>8.1419999999999995</v>
          </cell>
          <cell r="L57">
            <v>0.42299999999999999</v>
          </cell>
          <cell r="DY57">
            <v>0.32200000000000001</v>
          </cell>
          <cell r="EG57">
            <v>1.7999999999999999E-2</v>
          </cell>
          <cell r="GV57">
            <v>-9.9000000000000005E-2</v>
          </cell>
          <cell r="HD57">
            <v>-0.01</v>
          </cell>
        </row>
        <row r="58">
          <cell r="D58">
            <v>8.2629999999999999</v>
          </cell>
          <cell r="L58">
            <v>0.42099999999999999</v>
          </cell>
          <cell r="DY58">
            <v>0.32800000000000001</v>
          </cell>
          <cell r="EG58">
            <v>1.7999999999999999E-2</v>
          </cell>
          <cell r="GV58">
            <v>-0.106</v>
          </cell>
          <cell r="HD58">
            <v>-1.0999999999999999E-2</v>
          </cell>
        </row>
        <row r="59">
          <cell r="D59">
            <v>8.4510000000000005</v>
          </cell>
          <cell r="L59">
            <v>0.432</v>
          </cell>
          <cell r="DY59">
            <v>0.33700000000000002</v>
          </cell>
          <cell r="EG59">
            <v>1.7999999999999999E-2</v>
          </cell>
          <cell r="GV59">
            <v>-0.112</v>
          </cell>
          <cell r="HD59">
            <v>-1.0999999999999999E-2</v>
          </cell>
        </row>
        <row r="60">
          <cell r="D60">
            <v>8.6210000000000004</v>
          </cell>
          <cell r="L60">
            <v>0.432</v>
          </cell>
          <cell r="DY60">
            <v>0.34899999999999998</v>
          </cell>
          <cell r="EG60">
            <v>1.7999999999999999E-2</v>
          </cell>
          <cell r="GV60">
            <v>-0.11700000000000001</v>
          </cell>
          <cell r="HD60">
            <v>-1.0999999999999999E-2</v>
          </cell>
        </row>
        <row r="61">
          <cell r="D61">
            <v>8.9410000000000007</v>
          </cell>
          <cell r="L61">
            <v>0.41599999999999998</v>
          </cell>
          <cell r="DY61">
            <v>0.36299999999999999</v>
          </cell>
          <cell r="EG61">
            <v>1.9E-2</v>
          </cell>
          <cell r="GV61">
            <v>-0.12</v>
          </cell>
          <cell r="HD61">
            <v>-1.0999999999999999E-2</v>
          </cell>
        </row>
        <row r="62">
          <cell r="D62">
            <v>9.1189999999999998</v>
          </cell>
          <cell r="L62">
            <v>0.439</v>
          </cell>
          <cell r="DY62">
            <v>0.377</v>
          </cell>
          <cell r="EG62">
            <v>1.9E-2</v>
          </cell>
          <cell r="GV62">
            <v>-0.124</v>
          </cell>
          <cell r="HD62">
            <v>-1.2E-2</v>
          </cell>
        </row>
        <row r="63">
          <cell r="D63">
            <v>9.3170000000000002</v>
          </cell>
          <cell r="L63">
            <v>0.43</v>
          </cell>
          <cell r="DY63">
            <v>0.39100000000000001</v>
          </cell>
          <cell r="EG63">
            <v>0.02</v>
          </cell>
          <cell r="GV63">
            <v>-0.129</v>
          </cell>
          <cell r="HD63">
            <v>-1.2E-2</v>
          </cell>
        </row>
        <row r="64">
          <cell r="D64">
            <v>9.5649999999999995</v>
          </cell>
          <cell r="L64">
            <v>0.46800000000000003</v>
          </cell>
          <cell r="DY64">
            <v>0.40400000000000003</v>
          </cell>
          <cell r="EG64">
            <v>2.1000000000000001E-2</v>
          </cell>
          <cell r="GV64">
            <v>-0.13400000000000001</v>
          </cell>
          <cell r="HD64">
            <v>-1.2999999999999999E-2</v>
          </cell>
        </row>
        <row r="65">
          <cell r="D65">
            <v>9.5090000000000003</v>
          </cell>
          <cell r="L65">
            <v>0.44700000000000001</v>
          </cell>
          <cell r="DY65">
            <v>0.41799999999999998</v>
          </cell>
          <cell r="EG65">
            <v>2.1999999999999999E-2</v>
          </cell>
          <cell r="GV65">
            <v>-0.13900000000000001</v>
          </cell>
          <cell r="HD65">
            <v>-1.2999999999999999E-2</v>
          </cell>
        </row>
        <row r="66">
          <cell r="D66">
            <v>10.387</v>
          </cell>
          <cell r="L66">
            <v>0.48599999999999999</v>
          </cell>
          <cell r="DY66">
            <v>0.433</v>
          </cell>
          <cell r="EG66">
            <v>2.3E-2</v>
          </cell>
          <cell r="GV66">
            <v>-0.14299999999999999</v>
          </cell>
          <cell r="HD66">
            <v>-1.4E-2</v>
          </cell>
        </row>
        <row r="67">
          <cell r="D67">
            <v>10.933</v>
          </cell>
          <cell r="L67">
            <v>0.53300000000000003</v>
          </cell>
          <cell r="DY67">
            <v>0.44900000000000001</v>
          </cell>
          <cell r="EG67">
            <v>2.4E-2</v>
          </cell>
          <cell r="GV67">
            <v>-0.14599999999999999</v>
          </cell>
          <cell r="HD67">
            <v>-1.4E-2</v>
          </cell>
        </row>
        <row r="68">
          <cell r="D68">
            <v>10.867000000000001</v>
          </cell>
          <cell r="L68">
            <v>0.66600000000000004</v>
          </cell>
          <cell r="DY68">
            <v>0.46600000000000003</v>
          </cell>
          <cell r="EG68">
            <v>2.5000000000000001E-2</v>
          </cell>
          <cell r="GV68">
            <v>-0.14699999999999999</v>
          </cell>
          <cell r="HD68">
            <v>-1.4E-2</v>
          </cell>
        </row>
        <row r="69">
          <cell r="D69">
            <v>11.278</v>
          </cell>
          <cell r="L69">
            <v>0.57999999999999996</v>
          </cell>
          <cell r="DY69">
            <v>0.48499999999999999</v>
          </cell>
          <cell r="EG69">
            <v>2.5000000000000001E-2</v>
          </cell>
          <cell r="GV69">
            <v>-0.14599999999999999</v>
          </cell>
          <cell r="HD69">
            <v>-1.4E-2</v>
          </cell>
        </row>
        <row r="70">
          <cell r="D70">
            <v>11.465999999999999</v>
          </cell>
          <cell r="L70">
            <v>0.54600000000000004</v>
          </cell>
          <cell r="DY70">
            <v>0.501</v>
          </cell>
          <cell r="EG70">
            <v>2.5999999999999999E-2</v>
          </cell>
          <cell r="GV70">
            <v>-0.14799999999999999</v>
          </cell>
          <cell r="HD70">
            <v>-1.4E-2</v>
          </cell>
        </row>
        <row r="71">
          <cell r="D71">
            <v>11.827</v>
          </cell>
          <cell r="L71">
            <v>0.64400000000000002</v>
          </cell>
          <cell r="DY71">
            <v>0.51400000000000001</v>
          </cell>
          <cell r="EG71">
            <v>2.5999999999999999E-2</v>
          </cell>
          <cell r="GV71">
            <v>-0.151</v>
          </cell>
          <cell r="HD71">
            <v>-1.4999999999999999E-2</v>
          </cell>
        </row>
        <row r="72">
          <cell r="D72">
            <v>12.145</v>
          </cell>
          <cell r="L72">
            <v>0.66500000000000004</v>
          </cell>
          <cell r="DY72">
            <v>0.52400000000000002</v>
          </cell>
          <cell r="EG72">
            <v>2.7E-2</v>
          </cell>
          <cell r="GV72">
            <v>-0.155</v>
          </cell>
          <cell r="HD72">
            <v>-1.4999999999999999E-2</v>
          </cell>
        </row>
        <row r="73">
          <cell r="D73">
            <v>12.303000000000001</v>
          </cell>
          <cell r="L73">
            <v>0.67</v>
          </cell>
          <cell r="DY73">
            <v>0.53100000000000003</v>
          </cell>
          <cell r="EG73">
            <v>2.8000000000000001E-2</v>
          </cell>
          <cell r="GV73">
            <v>-0.16200000000000001</v>
          </cell>
          <cell r="HD73">
            <v>-1.6E-2</v>
          </cell>
        </row>
        <row r="74">
          <cell r="D74">
            <v>12.585000000000001</v>
          </cell>
          <cell r="L74">
            <v>0.73299999999999998</v>
          </cell>
          <cell r="DY74">
            <v>0.54200000000000004</v>
          </cell>
          <cell r="EG74">
            <v>2.8000000000000001E-2</v>
          </cell>
          <cell r="GV74">
            <v>-0.16800000000000001</v>
          </cell>
          <cell r="HD74">
            <v>-1.7000000000000001E-2</v>
          </cell>
        </row>
        <row r="75">
          <cell r="D75">
            <v>12.865</v>
          </cell>
          <cell r="L75">
            <v>0.69699999999999995</v>
          </cell>
          <cell r="DY75">
            <v>0.55700000000000005</v>
          </cell>
          <cell r="EG75">
            <v>2.9000000000000001E-2</v>
          </cell>
          <cell r="GV75">
            <v>-0.17399999999999999</v>
          </cell>
          <cell r="HD75">
            <v>-1.7000000000000001E-2</v>
          </cell>
        </row>
        <row r="76">
          <cell r="D76">
            <v>13.111000000000001</v>
          </cell>
          <cell r="L76">
            <v>0.65500000000000003</v>
          </cell>
          <cell r="DY76">
            <v>0.57599999999999996</v>
          </cell>
          <cell r="EG76">
            <v>2.9000000000000001E-2</v>
          </cell>
          <cell r="GV76">
            <v>-0.17899999999999999</v>
          </cell>
          <cell r="HD76">
            <v>-1.7000000000000001E-2</v>
          </cell>
        </row>
        <row r="77">
          <cell r="D77">
            <v>13.384</v>
          </cell>
          <cell r="L77">
            <v>0.66600000000000004</v>
          </cell>
          <cell r="DY77">
            <v>0.59899999999999998</v>
          </cell>
          <cell r="EG77">
            <v>0.03</v>
          </cell>
          <cell r="GV77">
            <v>-0.185</v>
          </cell>
          <cell r="HD77">
            <v>-1.7000000000000001E-2</v>
          </cell>
        </row>
        <row r="78">
          <cell r="D78">
            <v>13.797000000000001</v>
          </cell>
          <cell r="L78">
            <v>0.68600000000000005</v>
          </cell>
          <cell r="DY78">
            <v>0.61299999999999999</v>
          </cell>
          <cell r="EG78">
            <v>0.03</v>
          </cell>
          <cell r="GV78">
            <v>-0.188</v>
          </cell>
          <cell r="HD78">
            <v>-1.7000000000000001E-2</v>
          </cell>
        </row>
        <row r="79">
          <cell r="D79">
            <v>13.968</v>
          </cell>
          <cell r="L79">
            <v>0.66700000000000004</v>
          </cell>
          <cell r="DY79">
            <v>0.62</v>
          </cell>
          <cell r="EG79">
            <v>0.03</v>
          </cell>
          <cell r="GV79">
            <v>-0.19</v>
          </cell>
          <cell r="HD79">
            <v>-1.7000000000000001E-2</v>
          </cell>
        </row>
        <row r="80">
          <cell r="D80">
            <v>14.186999999999999</v>
          </cell>
          <cell r="L80">
            <v>0.77200000000000002</v>
          </cell>
          <cell r="DY80">
            <v>0.61799999999999999</v>
          </cell>
          <cell r="EG80">
            <v>0.03</v>
          </cell>
          <cell r="GV80">
            <v>-0.19</v>
          </cell>
          <cell r="HD80">
            <v>-1.7000000000000001E-2</v>
          </cell>
        </row>
        <row r="81">
          <cell r="D81">
            <v>14.583</v>
          </cell>
          <cell r="L81">
            <v>0.75700000000000001</v>
          </cell>
          <cell r="DY81">
            <v>0.60899999999999999</v>
          </cell>
          <cell r="EG81">
            <v>0.03</v>
          </cell>
          <cell r="GV81">
            <v>-0.188</v>
          </cell>
          <cell r="HD81">
            <v>-1.7000000000000001E-2</v>
          </cell>
        </row>
        <row r="82">
          <cell r="D82">
            <v>14.815</v>
          </cell>
          <cell r="L82">
            <v>0.72799999999999998</v>
          </cell>
          <cell r="DY82">
            <v>0.61799999999999999</v>
          </cell>
          <cell r="EG82">
            <v>0.03</v>
          </cell>
          <cell r="GV82">
            <v>-0.192</v>
          </cell>
          <cell r="HD82">
            <v>-1.7999999999999999E-2</v>
          </cell>
        </row>
        <row r="83">
          <cell r="D83">
            <v>15.253</v>
          </cell>
          <cell r="L83">
            <v>0.78300000000000003</v>
          </cell>
          <cell r="DY83">
            <v>0.64600000000000002</v>
          </cell>
          <cell r="EG83">
            <v>3.2000000000000001E-2</v>
          </cell>
          <cell r="GV83">
            <v>-0.20399999999999999</v>
          </cell>
          <cell r="HD83">
            <v>-1.9E-2</v>
          </cell>
        </row>
        <row r="84">
          <cell r="D84">
            <v>15.417</v>
          </cell>
          <cell r="L84">
            <v>0.81200000000000006</v>
          </cell>
          <cell r="DY84">
            <v>0.69399999999999995</v>
          </cell>
          <cell r="EG84">
            <v>3.3000000000000002E-2</v>
          </cell>
          <cell r="GV84">
            <v>-0.222</v>
          </cell>
          <cell r="HD84">
            <v>-0.02</v>
          </cell>
        </row>
        <row r="85">
          <cell r="D85">
            <v>15.922000000000001</v>
          </cell>
          <cell r="L85">
            <v>0.73099999999999998</v>
          </cell>
          <cell r="DY85">
            <v>0.76100000000000001</v>
          </cell>
          <cell r="EG85">
            <v>3.5999999999999997E-2</v>
          </cell>
          <cell r="GV85">
            <v>-0.246</v>
          </cell>
          <cell r="HD85">
            <v>-2.1999999999999999E-2</v>
          </cell>
        </row>
        <row r="86">
          <cell r="D86">
            <v>15.29</v>
          </cell>
          <cell r="L86">
            <v>0.99299999999999999</v>
          </cell>
          <cell r="DY86">
            <v>0.78700000000000003</v>
          </cell>
          <cell r="EG86">
            <v>3.5999999999999997E-2</v>
          </cell>
          <cell r="GV86">
            <v>-0.26500000000000001</v>
          </cell>
          <cell r="HD86">
            <v>-2.3E-2</v>
          </cell>
        </row>
        <row r="87">
          <cell r="D87">
            <v>16.98</v>
          </cell>
          <cell r="L87">
            <v>0.82099999999999995</v>
          </cell>
          <cell r="DY87">
            <v>0.77300000000000002</v>
          </cell>
          <cell r="EG87">
            <v>3.5000000000000003E-2</v>
          </cell>
          <cell r="GV87">
            <v>-0.27700000000000002</v>
          </cell>
          <cell r="HD87">
            <v>-2.4E-2</v>
          </cell>
        </row>
        <row r="88">
          <cell r="D88">
            <v>17.678000000000001</v>
          </cell>
          <cell r="L88">
            <v>0.79500000000000004</v>
          </cell>
          <cell r="DY88">
            <v>0.71899999999999997</v>
          </cell>
          <cell r="EG88">
            <v>3.1E-2</v>
          </cell>
          <cell r="GV88">
            <v>-0.28299999999999997</v>
          </cell>
          <cell r="HD88">
            <v>-2.4E-2</v>
          </cell>
        </row>
        <row r="89">
          <cell r="D89">
            <v>18.155999999999999</v>
          </cell>
          <cell r="L89">
            <v>0.91</v>
          </cell>
          <cell r="DY89">
            <v>0.625</v>
          </cell>
          <cell r="EG89">
            <v>2.5000000000000001E-2</v>
          </cell>
          <cell r="GV89">
            <v>-0.28299999999999997</v>
          </cell>
          <cell r="HD89">
            <v>-2.4E-2</v>
          </cell>
        </row>
        <row r="90">
          <cell r="D90">
            <v>18.742999999999999</v>
          </cell>
          <cell r="L90">
            <v>0.89</v>
          </cell>
          <cell r="DY90">
            <v>0.55900000000000005</v>
          </cell>
          <cell r="EG90">
            <v>0.02</v>
          </cell>
          <cell r="GV90">
            <v>-0.28000000000000003</v>
          </cell>
          <cell r="HD90">
            <v>-2.3E-2</v>
          </cell>
        </row>
        <row r="91">
          <cell r="D91">
            <v>19.132000000000001</v>
          </cell>
          <cell r="L91">
            <v>0.877</v>
          </cell>
          <cell r="DY91">
            <v>0.52</v>
          </cell>
          <cell r="EG91">
            <v>1.7999999999999999E-2</v>
          </cell>
          <cell r="GV91">
            <v>-0.27600000000000002</v>
          </cell>
          <cell r="HD91">
            <v>-2.3E-2</v>
          </cell>
        </row>
        <row r="92">
          <cell r="D92">
            <v>19.478000000000002</v>
          </cell>
          <cell r="L92">
            <v>0.84099999999999997</v>
          </cell>
          <cell r="DY92">
            <v>0.51</v>
          </cell>
          <cell r="EG92">
            <v>1.7000000000000001E-2</v>
          </cell>
          <cell r="GV92">
            <v>-0.26900000000000002</v>
          </cell>
          <cell r="HD92">
            <v>-2.1999999999999999E-2</v>
          </cell>
        </row>
        <row r="93">
          <cell r="D93">
            <v>20.327999999999999</v>
          </cell>
          <cell r="L93">
            <v>0.95199999999999996</v>
          </cell>
          <cell r="DY93">
            <v>0.52700000000000002</v>
          </cell>
          <cell r="EG93">
            <v>1.7000000000000001E-2</v>
          </cell>
          <cell r="GV93">
            <v>-0.26100000000000001</v>
          </cell>
          <cell r="HD93">
            <v>-2.1999999999999999E-2</v>
          </cell>
        </row>
        <row r="94">
          <cell r="D94">
            <v>20.960999999999999</v>
          </cell>
          <cell r="L94">
            <v>0.88200000000000001</v>
          </cell>
          <cell r="DY94">
            <v>0.54200000000000004</v>
          </cell>
          <cell r="EG94">
            <v>1.7000000000000001E-2</v>
          </cell>
          <cell r="GV94">
            <v>-0.25600000000000001</v>
          </cell>
          <cell r="HD94">
            <v>-2.1000000000000001E-2</v>
          </cell>
        </row>
        <row r="95">
          <cell r="D95">
            <v>21.718</v>
          </cell>
          <cell r="L95">
            <v>0.89600000000000002</v>
          </cell>
          <cell r="DY95">
            <v>0.55600000000000005</v>
          </cell>
          <cell r="EG95">
            <v>1.7999999999999999E-2</v>
          </cell>
          <cell r="GV95">
            <v>-0.25600000000000001</v>
          </cell>
          <cell r="HD95">
            <v>-1.9E-2</v>
          </cell>
        </row>
        <row r="96">
          <cell r="D96">
            <v>22.22</v>
          </cell>
          <cell r="L96">
            <v>0.94799999999999995</v>
          </cell>
          <cell r="DY96">
            <v>0.56899999999999995</v>
          </cell>
          <cell r="EG96">
            <v>1.7999999999999999E-2</v>
          </cell>
          <cell r="GV96">
            <v>-0.25900000000000001</v>
          </cell>
          <cell r="HD96">
            <v>-1.7999999999999999E-2</v>
          </cell>
        </row>
        <row r="97">
          <cell r="D97">
            <v>23.170999999999999</v>
          </cell>
          <cell r="L97">
            <v>1.0860000000000001</v>
          </cell>
          <cell r="DY97">
            <v>0.57999999999999996</v>
          </cell>
          <cell r="EG97">
            <v>1.9E-2</v>
          </cell>
          <cell r="GV97">
            <v>-0.26700000000000002</v>
          </cell>
          <cell r="HD97">
            <v>-1.4999999999999999E-2</v>
          </cell>
        </row>
        <row r="98">
          <cell r="D98">
            <v>23.626999999999999</v>
          </cell>
          <cell r="L98">
            <v>1.133</v>
          </cell>
          <cell r="DY98">
            <v>0.58299999999999996</v>
          </cell>
          <cell r="EG98">
            <v>1.9E-2</v>
          </cell>
          <cell r="GV98">
            <v>-0.27200000000000002</v>
          </cell>
          <cell r="HD98">
            <v>-1.4E-2</v>
          </cell>
        </row>
        <row r="99">
          <cell r="D99">
            <v>24.327000000000002</v>
          </cell>
          <cell r="L99">
            <v>1.01</v>
          </cell>
          <cell r="DY99">
            <v>0.57699999999999996</v>
          </cell>
          <cell r="EG99">
            <v>1.9E-2</v>
          </cell>
          <cell r="GV99">
            <v>-0.27500000000000002</v>
          </cell>
          <cell r="HD99">
            <v>-1.4999999999999999E-2</v>
          </cell>
        </row>
        <row r="100">
          <cell r="D100">
            <v>24.5</v>
          </cell>
          <cell r="L100">
            <v>1.028</v>
          </cell>
          <cell r="DY100">
            <v>0.56299999999999994</v>
          </cell>
          <cell r="EG100">
            <v>1.9E-2</v>
          </cell>
          <cell r="GV100">
            <v>-0.27700000000000002</v>
          </cell>
          <cell r="HD100">
            <v>-1.7000000000000001E-2</v>
          </cell>
        </row>
        <row r="101">
          <cell r="D101">
            <v>25.331</v>
          </cell>
          <cell r="L101">
            <v>0.99299999999999999</v>
          </cell>
          <cell r="DY101">
            <v>0.54</v>
          </cell>
          <cell r="EG101">
            <v>1.9E-2</v>
          </cell>
          <cell r="GV101">
            <v>-0.27500000000000002</v>
          </cell>
          <cell r="HD101">
            <v>-0.02</v>
          </cell>
        </row>
        <row r="102">
          <cell r="D102">
            <v>25.826000000000001</v>
          </cell>
          <cell r="L102">
            <v>1.0669999999999999</v>
          </cell>
          <cell r="DY102">
            <v>0.57099999999999995</v>
          </cell>
          <cell r="EG102">
            <v>2.1000000000000001E-2</v>
          </cell>
          <cell r="GV102">
            <v>-0.28499999999999998</v>
          </cell>
          <cell r="HD102">
            <v>-2.3E-2</v>
          </cell>
        </row>
        <row r="103">
          <cell r="D103">
            <v>26.629000000000001</v>
          </cell>
          <cell r="L103">
            <v>0.97299999999999998</v>
          </cell>
          <cell r="DY103">
            <v>0.65700000000000003</v>
          </cell>
          <cell r="EG103">
            <v>2.4E-2</v>
          </cell>
          <cell r="GV103">
            <v>-0.30499999999999999</v>
          </cell>
          <cell r="HD103">
            <v>-2.4E-2</v>
          </cell>
        </row>
        <row r="104">
          <cell r="D104">
            <v>27.474</v>
          </cell>
          <cell r="L104">
            <v>1.107</v>
          </cell>
          <cell r="DY104">
            <v>0.79700000000000004</v>
          </cell>
          <cell r="EG104">
            <v>0.03</v>
          </cell>
          <cell r="GV104">
            <v>-0.33500000000000002</v>
          </cell>
          <cell r="HD104">
            <v>-2.5000000000000001E-2</v>
          </cell>
        </row>
        <row r="105">
          <cell r="D105">
            <v>28.527999999999999</v>
          </cell>
          <cell r="L105">
            <v>1.1479999999999999</v>
          </cell>
          <cell r="DY105">
            <v>0.99199999999999999</v>
          </cell>
          <cell r="EG105">
            <v>3.6999999999999998E-2</v>
          </cell>
          <cell r="GV105">
            <v>-0.377</v>
          </cell>
          <cell r="HD105">
            <v>-2.4E-2</v>
          </cell>
        </row>
        <row r="106">
          <cell r="D106">
            <v>29.587</v>
          </cell>
          <cell r="L106">
            <v>1.216</v>
          </cell>
          <cell r="DY106">
            <v>1.085</v>
          </cell>
          <cell r="EG106">
            <v>4.1000000000000002E-2</v>
          </cell>
          <cell r="GV106">
            <v>-0.39900000000000002</v>
          </cell>
          <cell r="HD106">
            <v>-2.4E-2</v>
          </cell>
        </row>
        <row r="107">
          <cell r="D107">
            <v>31.279</v>
          </cell>
          <cell r="L107">
            <v>1.323</v>
          </cell>
          <cell r="DY107">
            <v>1.0780000000000001</v>
          </cell>
          <cell r="EG107">
            <v>0.04</v>
          </cell>
          <cell r="GV107">
            <v>-0.40200000000000002</v>
          </cell>
          <cell r="HD107">
            <v>-2.1999999999999999E-2</v>
          </cell>
        </row>
        <row r="108">
          <cell r="D108">
            <v>33.015000000000001</v>
          </cell>
          <cell r="L108">
            <v>1.2330000000000001</v>
          </cell>
          <cell r="DY108">
            <v>0.97</v>
          </cell>
          <cell r="EG108">
            <v>3.5999999999999997E-2</v>
          </cell>
          <cell r="GV108">
            <v>-0.38500000000000001</v>
          </cell>
          <cell r="HD108">
            <v>-0.02</v>
          </cell>
        </row>
        <row r="109">
          <cell r="D109">
            <v>34.018000000000001</v>
          </cell>
          <cell r="L109">
            <v>1.2909999999999999</v>
          </cell>
          <cell r="DY109">
            <v>0.76</v>
          </cell>
          <cell r="EG109">
            <v>2.7E-2</v>
          </cell>
          <cell r="GV109">
            <v>-0.35</v>
          </cell>
          <cell r="HD109">
            <v>-1.7999999999999999E-2</v>
          </cell>
        </row>
        <row r="110">
          <cell r="D110">
            <v>35.276000000000003</v>
          </cell>
          <cell r="L110">
            <v>1.2709999999999999</v>
          </cell>
          <cell r="DY110">
            <v>0.66300000000000003</v>
          </cell>
          <cell r="EG110">
            <v>2.3E-2</v>
          </cell>
          <cell r="GV110">
            <v>-0.33500000000000002</v>
          </cell>
          <cell r="HD110">
            <v>-1.7000000000000001E-2</v>
          </cell>
        </row>
        <row r="111">
          <cell r="D111">
            <v>37.146999999999998</v>
          </cell>
          <cell r="L111">
            <v>1.286</v>
          </cell>
          <cell r="DY111">
            <v>0.67800000000000005</v>
          </cell>
          <cell r="EG111">
            <v>2.4E-2</v>
          </cell>
          <cell r="GV111">
            <v>-0.34</v>
          </cell>
          <cell r="HD111">
            <v>-1.7000000000000001E-2</v>
          </cell>
        </row>
        <row r="112">
          <cell r="D112">
            <v>38.305999999999997</v>
          </cell>
          <cell r="L112">
            <v>1.3879999999999999</v>
          </cell>
          <cell r="DY112">
            <v>0.80500000000000005</v>
          </cell>
          <cell r="EG112">
            <v>0.03</v>
          </cell>
          <cell r="GV112">
            <v>-0.36499999999999999</v>
          </cell>
          <cell r="HD112">
            <v>-1.7999999999999999E-2</v>
          </cell>
        </row>
        <row r="113">
          <cell r="D113">
            <v>39.151000000000003</v>
          </cell>
          <cell r="L113">
            <v>1.611</v>
          </cell>
          <cell r="DY113">
            <v>1.0429999999999999</v>
          </cell>
          <cell r="EG113">
            <v>4.1000000000000002E-2</v>
          </cell>
          <cell r="GV113">
            <v>-0.41099999999999998</v>
          </cell>
          <cell r="HD113">
            <v>-2.1999999999999999E-2</v>
          </cell>
        </row>
        <row r="114">
          <cell r="D114">
            <v>39.909999999999997</v>
          </cell>
          <cell r="L114">
            <v>1.677</v>
          </cell>
          <cell r="DY114">
            <v>1.2410000000000001</v>
          </cell>
          <cell r="EG114">
            <v>4.9000000000000002E-2</v>
          </cell>
          <cell r="GV114">
            <v>-0.45100000000000001</v>
          </cell>
          <cell r="HD114">
            <v>-2.4E-2</v>
          </cell>
        </row>
        <row r="115">
          <cell r="D115">
            <v>40.887999999999998</v>
          </cell>
          <cell r="L115">
            <v>1.6459999999999999</v>
          </cell>
          <cell r="DY115">
            <v>1.397</v>
          </cell>
          <cell r="EG115">
            <v>5.5E-2</v>
          </cell>
          <cell r="GV115">
            <v>-0.48499999999999999</v>
          </cell>
          <cell r="HD115">
            <v>-2.5000000000000001E-2</v>
          </cell>
        </row>
        <row r="116">
          <cell r="D116">
            <v>42.247</v>
          </cell>
          <cell r="L116">
            <v>1.786</v>
          </cell>
          <cell r="DY116">
            <v>1.512</v>
          </cell>
          <cell r="EG116">
            <v>5.8999999999999997E-2</v>
          </cell>
          <cell r="GV116">
            <v>-0.51400000000000001</v>
          </cell>
          <cell r="HD116">
            <v>-2.5999999999999999E-2</v>
          </cell>
        </row>
        <row r="117">
          <cell r="D117">
            <v>43.856000000000002</v>
          </cell>
          <cell r="L117">
            <v>1.7450000000000001</v>
          </cell>
          <cell r="DY117">
            <v>1.5860000000000001</v>
          </cell>
          <cell r="EG117">
            <v>0.06</v>
          </cell>
          <cell r="GV117">
            <v>-0.53700000000000003</v>
          </cell>
          <cell r="HD117">
            <v>-2.5999999999999999E-2</v>
          </cell>
        </row>
        <row r="118">
          <cell r="D118">
            <v>45.66</v>
          </cell>
          <cell r="L118">
            <v>1.788</v>
          </cell>
          <cell r="DY118">
            <v>1.647</v>
          </cell>
          <cell r="EG118">
            <v>6.0999999999999999E-2</v>
          </cell>
          <cell r="GV118">
            <v>-0.56499999999999995</v>
          </cell>
          <cell r="HD118">
            <v>-2.7E-2</v>
          </cell>
        </row>
        <row r="119">
          <cell r="D119">
            <v>47.457999999999998</v>
          </cell>
          <cell r="L119">
            <v>1.944</v>
          </cell>
          <cell r="DY119">
            <v>1.6950000000000001</v>
          </cell>
          <cell r="EG119">
            <v>0.06</v>
          </cell>
          <cell r="GV119">
            <v>-0.59799999999999998</v>
          </cell>
          <cell r="HD119">
            <v>-2.9000000000000001E-2</v>
          </cell>
        </row>
        <row r="120">
          <cell r="D120">
            <v>48.921999999999997</v>
          </cell>
          <cell r="L120">
            <v>2.0379999999999998</v>
          </cell>
          <cell r="DY120">
            <v>1.7290000000000001</v>
          </cell>
          <cell r="EG120">
            <v>5.8999999999999997E-2</v>
          </cell>
          <cell r="GV120">
            <v>-0.63500000000000001</v>
          </cell>
          <cell r="HD120">
            <v>-3.1E-2</v>
          </cell>
        </row>
        <row r="121">
          <cell r="D121">
            <v>50.402000000000001</v>
          </cell>
          <cell r="L121">
            <v>2.0670000000000002</v>
          </cell>
          <cell r="DY121">
            <v>1.75</v>
          </cell>
          <cell r="EG121">
            <v>5.6000000000000001E-2</v>
          </cell>
          <cell r="GV121">
            <v>-0.67800000000000005</v>
          </cell>
          <cell r="HD121">
            <v>-3.4000000000000002E-2</v>
          </cell>
        </row>
        <row r="122">
          <cell r="D122">
            <v>52.058</v>
          </cell>
          <cell r="L122">
            <v>2.1930000000000001</v>
          </cell>
          <cell r="DY122">
            <v>1.7969999999999999</v>
          </cell>
          <cell r="EG122">
            <v>5.6000000000000001E-2</v>
          </cell>
          <cell r="GV122">
            <v>-0.71199999999999997</v>
          </cell>
          <cell r="HD122">
            <v>-3.5999999999999997E-2</v>
          </cell>
        </row>
        <row r="123">
          <cell r="D123">
            <v>53.546999999999997</v>
          </cell>
          <cell r="L123">
            <v>2.2989999999999999</v>
          </cell>
          <cell r="DY123">
            <v>1.869</v>
          </cell>
          <cell r="EG123">
            <v>0.06</v>
          </cell>
          <cell r="GV123">
            <v>-0.73599999999999999</v>
          </cell>
          <cell r="HD123">
            <v>-3.6999999999999998E-2</v>
          </cell>
        </row>
        <row r="124">
          <cell r="D124">
            <v>54.807000000000002</v>
          </cell>
          <cell r="L124">
            <v>2.35</v>
          </cell>
          <cell r="DY124">
            <v>1.966</v>
          </cell>
          <cell r="EG124">
            <v>6.6000000000000003E-2</v>
          </cell>
          <cell r="GV124">
            <v>-0.752</v>
          </cell>
          <cell r="HD124">
            <v>-3.6999999999999998E-2</v>
          </cell>
        </row>
        <row r="125">
          <cell r="D125">
            <v>56.094000000000001</v>
          </cell>
          <cell r="L125">
            <v>2.4420000000000002</v>
          </cell>
          <cell r="DY125">
            <v>2.089</v>
          </cell>
          <cell r="EG125">
            <v>7.4999999999999997E-2</v>
          </cell>
          <cell r="GV125">
            <v>-0.75900000000000001</v>
          </cell>
          <cell r="HD125">
            <v>-3.5999999999999997E-2</v>
          </cell>
        </row>
        <row r="126">
          <cell r="D126">
            <v>58.433999999999997</v>
          </cell>
          <cell r="L126">
            <v>2.6190000000000002</v>
          </cell>
          <cell r="DY126">
            <v>2.1880000000000002</v>
          </cell>
          <cell r="EG126">
            <v>8.1000000000000003E-2</v>
          </cell>
          <cell r="GV126">
            <v>-0.76200000000000001</v>
          </cell>
          <cell r="HD126">
            <v>-3.5999999999999997E-2</v>
          </cell>
        </row>
        <row r="127">
          <cell r="D127">
            <v>60.597999999999999</v>
          </cell>
          <cell r="L127">
            <v>2.7490000000000001</v>
          </cell>
          <cell r="DY127">
            <v>2.2629999999999999</v>
          </cell>
          <cell r="EG127">
            <v>8.5999999999999993E-2</v>
          </cell>
          <cell r="GV127">
            <v>-0.76400000000000001</v>
          </cell>
          <cell r="HD127">
            <v>-3.5999999999999997E-2</v>
          </cell>
        </row>
        <row r="128">
          <cell r="D128">
            <v>62.316000000000003</v>
          </cell>
          <cell r="L128">
            <v>2.8239999999999998</v>
          </cell>
          <cell r="DY128">
            <v>2.3130000000000002</v>
          </cell>
          <cell r="EG128">
            <v>8.8999999999999996E-2</v>
          </cell>
          <cell r="GV128">
            <v>-0.76200000000000001</v>
          </cell>
          <cell r="HD128">
            <v>-3.5999999999999997E-2</v>
          </cell>
        </row>
        <row r="129">
          <cell r="D129">
            <v>64.275999999999996</v>
          </cell>
          <cell r="L129">
            <v>2.8940000000000001</v>
          </cell>
          <cell r="DY129">
            <v>2.34</v>
          </cell>
          <cell r="EG129">
            <v>8.8999999999999996E-2</v>
          </cell>
          <cell r="GV129">
            <v>-0.75800000000000001</v>
          </cell>
          <cell r="HD129">
            <v>-3.6999999999999998E-2</v>
          </cell>
        </row>
        <row r="130">
          <cell r="D130">
            <v>65.730999999999995</v>
          </cell>
          <cell r="L130">
            <v>2.9390000000000001</v>
          </cell>
          <cell r="DY130">
            <v>2.3959999999999999</v>
          </cell>
          <cell r="EG130">
            <v>9.0999999999999998E-2</v>
          </cell>
          <cell r="GV130">
            <v>-0.77600000000000002</v>
          </cell>
          <cell r="HD130">
            <v>-3.9E-2</v>
          </cell>
        </row>
        <row r="131">
          <cell r="D131">
            <v>68.375</v>
          </cell>
          <cell r="L131">
            <v>2.9940000000000002</v>
          </cell>
          <cell r="DY131">
            <v>2.4820000000000002</v>
          </cell>
          <cell r="EG131">
            <v>9.4E-2</v>
          </cell>
          <cell r="GV131">
            <v>-0.81399999999999995</v>
          </cell>
          <cell r="HD131">
            <v>-4.2000000000000003E-2</v>
          </cell>
        </row>
        <row r="132">
          <cell r="D132">
            <v>70.603999999999999</v>
          </cell>
          <cell r="L132">
            <v>3.0680000000000001</v>
          </cell>
          <cell r="DY132">
            <v>2.597</v>
          </cell>
          <cell r="EG132">
            <v>9.7000000000000003E-2</v>
          </cell>
          <cell r="GV132">
            <v>-0.874</v>
          </cell>
          <cell r="HD132">
            <v>-4.4999999999999998E-2</v>
          </cell>
        </row>
        <row r="133">
          <cell r="D133">
            <v>74.072000000000003</v>
          </cell>
          <cell r="L133">
            <v>3.3380000000000001</v>
          </cell>
          <cell r="DY133">
            <v>2.6779999999999999</v>
          </cell>
          <cell r="EG133">
            <v>0.1</v>
          </cell>
          <cell r="GV133">
            <v>-0.93600000000000005</v>
          </cell>
          <cell r="HD133">
            <v>-4.8000000000000001E-2</v>
          </cell>
        </row>
        <row r="134">
          <cell r="D134">
            <v>76.162999999999997</v>
          </cell>
          <cell r="L134">
            <v>3.31</v>
          </cell>
          <cell r="DY134">
            <v>2.7869999999999999</v>
          </cell>
          <cell r="EG134">
            <v>0.10299999999999999</v>
          </cell>
          <cell r="GV134">
            <v>-1.0009999999999999</v>
          </cell>
          <cell r="HD134">
            <v>-5.0999999999999997E-2</v>
          </cell>
        </row>
        <row r="135">
          <cell r="D135">
            <v>78.263000000000005</v>
          </cell>
          <cell r="L135">
            <v>3.3370000000000002</v>
          </cell>
          <cell r="DY135">
            <v>2.9350000000000001</v>
          </cell>
          <cell r="EG135">
            <v>0.108</v>
          </cell>
          <cell r="GV135">
            <v>-1.0589999999999999</v>
          </cell>
          <cell r="HD135">
            <v>-5.5E-2</v>
          </cell>
        </row>
        <row r="136">
          <cell r="D136">
            <v>79.703000000000003</v>
          </cell>
          <cell r="L136">
            <v>3.4529999999999998</v>
          </cell>
          <cell r="DY136">
            <v>3.0750000000000002</v>
          </cell>
          <cell r="EG136">
            <v>0.113</v>
          </cell>
          <cell r="GV136">
            <v>-1.111</v>
          </cell>
          <cell r="HD136">
            <v>-5.7000000000000002E-2</v>
          </cell>
        </row>
        <row r="137">
          <cell r="D137">
            <v>82.486000000000004</v>
          </cell>
          <cell r="L137">
            <v>3.6349999999999998</v>
          </cell>
          <cell r="DY137">
            <v>3.202</v>
          </cell>
          <cell r="EG137">
            <v>0.11899999999999999</v>
          </cell>
          <cell r="GV137">
            <v>-1.1559999999999999</v>
          </cell>
          <cell r="HD137">
            <v>-0.06</v>
          </cell>
        </row>
        <row r="138">
          <cell r="D138">
            <v>85.033000000000001</v>
          </cell>
          <cell r="L138">
            <v>3.806</v>
          </cell>
          <cell r="DY138">
            <v>3.3580000000000001</v>
          </cell>
          <cell r="EG138">
            <v>0.125</v>
          </cell>
          <cell r="GV138">
            <v>-1.196</v>
          </cell>
          <cell r="HD138">
            <v>-6.2E-2</v>
          </cell>
        </row>
        <row r="139">
          <cell r="D139">
            <v>88.016999999999996</v>
          </cell>
          <cell r="L139">
            <v>3.927</v>
          </cell>
          <cell r="DY139">
            <v>3.5459999999999998</v>
          </cell>
          <cell r="EG139">
            <v>0.13200000000000001</v>
          </cell>
          <cell r="GV139">
            <v>-1.228</v>
          </cell>
          <cell r="HD139">
            <v>-6.3E-2</v>
          </cell>
        </row>
        <row r="140">
          <cell r="D140">
            <v>91.347999999999999</v>
          </cell>
          <cell r="L140">
            <v>4.032</v>
          </cell>
          <cell r="DY140">
            <v>3.6680000000000001</v>
          </cell>
          <cell r="EG140">
            <v>0.13700000000000001</v>
          </cell>
          <cell r="GV140">
            <v>-1.254</v>
          </cell>
          <cell r="HD140">
            <v>-6.3E-2</v>
          </cell>
        </row>
        <row r="141">
          <cell r="D141">
            <v>94.596999999999994</v>
          </cell>
          <cell r="L141">
            <v>4.1779999999999999</v>
          </cell>
          <cell r="DY141">
            <v>3.8130000000000002</v>
          </cell>
          <cell r="EG141">
            <v>0.14199999999999999</v>
          </cell>
          <cell r="GV141">
            <v>-1.2729999999999999</v>
          </cell>
          <cell r="HD141">
            <v>-6.3E-2</v>
          </cell>
        </row>
        <row r="142">
          <cell r="D142">
            <v>97.593999999999994</v>
          </cell>
          <cell r="L142">
            <v>4.2469999999999999</v>
          </cell>
          <cell r="DY142">
            <v>3.9249999999999998</v>
          </cell>
          <cell r="EG142">
            <v>0.14599999999999999</v>
          </cell>
          <cell r="GV142">
            <v>-1.3069999999999999</v>
          </cell>
          <cell r="HD142">
            <v>-6.4000000000000001E-2</v>
          </cell>
        </row>
        <row r="143">
          <cell r="D143">
            <v>98.616</v>
          </cell>
          <cell r="L143">
            <v>4.3789999999999996</v>
          </cell>
          <cell r="DY143">
            <v>4.1280000000000001</v>
          </cell>
          <cell r="EG143">
            <v>0.152</v>
          </cell>
          <cell r="GV143">
            <v>-1.355</v>
          </cell>
          <cell r="HD143">
            <v>-6.7000000000000004E-2</v>
          </cell>
        </row>
        <row r="144">
          <cell r="D144">
            <v>100.944</v>
          </cell>
          <cell r="L144">
            <v>4.49</v>
          </cell>
          <cell r="DY144">
            <v>4.1470000000000002</v>
          </cell>
          <cell r="EG144">
            <v>0.153</v>
          </cell>
          <cell r="GV144">
            <v>-1.4179999999999999</v>
          </cell>
          <cell r="HD144">
            <v>-7.0999999999999994E-2</v>
          </cell>
        </row>
        <row r="145">
          <cell r="D145">
            <v>104.467</v>
          </cell>
          <cell r="L145">
            <v>4.5170000000000003</v>
          </cell>
          <cell r="DY145">
            <v>4.2649999999999997</v>
          </cell>
          <cell r="EG145">
            <v>0.155</v>
          </cell>
          <cell r="GV145">
            <v>-1.4950000000000001</v>
          </cell>
          <cell r="HD145">
            <v>-7.6999999999999999E-2</v>
          </cell>
        </row>
        <row r="146">
          <cell r="D146">
            <v>107.688</v>
          </cell>
          <cell r="L146">
            <v>4.6550000000000002</v>
          </cell>
          <cell r="DY146">
            <v>4.4189999999999996</v>
          </cell>
          <cell r="EG146">
            <v>0.16</v>
          </cell>
          <cell r="GV146">
            <v>-1.605</v>
          </cell>
          <cell r="HD146">
            <v>-8.3000000000000004E-2</v>
          </cell>
        </row>
        <row r="147">
          <cell r="D147">
            <v>111.074</v>
          </cell>
          <cell r="L147">
            <v>4.8449999999999998</v>
          </cell>
          <cell r="DY147">
            <v>4.556</v>
          </cell>
          <cell r="EG147">
            <v>0.16600000000000001</v>
          </cell>
          <cell r="GV147">
            <v>-1.748</v>
          </cell>
          <cell r="HD147">
            <v>-9.0999999999999998E-2</v>
          </cell>
        </row>
        <row r="148">
          <cell r="D148">
            <v>113.57899999999999</v>
          </cell>
          <cell r="L148">
            <v>5.0880000000000001</v>
          </cell>
          <cell r="DY148">
            <v>4.7110000000000003</v>
          </cell>
          <cell r="EG148">
            <v>0.17299999999999999</v>
          </cell>
          <cell r="GV148">
            <v>-1.9239999999999999</v>
          </cell>
          <cell r="HD148">
            <v>-0.1</v>
          </cell>
        </row>
        <row r="149">
          <cell r="D149">
            <v>116.01300000000001</v>
          </cell>
          <cell r="L149">
            <v>5.01</v>
          </cell>
          <cell r="DY149">
            <v>5.0170000000000003</v>
          </cell>
          <cell r="EG149">
            <v>0.185</v>
          </cell>
          <cell r="GV149">
            <v>-2.133</v>
          </cell>
          <cell r="HD149">
            <v>-0.11</v>
          </cell>
        </row>
        <row r="150">
          <cell r="D150">
            <v>118.014</v>
          </cell>
          <cell r="L150">
            <v>5.1440000000000001</v>
          </cell>
          <cell r="DY150">
            <v>5.2590000000000003</v>
          </cell>
          <cell r="EG150">
            <v>0.193</v>
          </cell>
          <cell r="GV150">
            <v>-2.2690000000000001</v>
          </cell>
          <cell r="HD150">
            <v>-0.11700000000000001</v>
          </cell>
        </row>
        <row r="151">
          <cell r="D151">
            <v>120.267</v>
          </cell>
          <cell r="L151">
            <v>5.39</v>
          </cell>
          <cell r="DY151">
            <v>5.415</v>
          </cell>
          <cell r="EG151">
            <v>0.19800000000000001</v>
          </cell>
          <cell r="GV151">
            <v>-2.3319999999999999</v>
          </cell>
          <cell r="HD151">
            <v>-0.12</v>
          </cell>
        </row>
        <row r="152">
          <cell r="D152">
            <v>121.43</v>
          </cell>
          <cell r="L152">
            <v>5.4809999999999999</v>
          </cell>
          <cell r="DY152">
            <v>5.5659999999999998</v>
          </cell>
          <cell r="EG152">
            <v>0.20200000000000001</v>
          </cell>
          <cell r="GV152">
            <v>-2.3220000000000001</v>
          </cell>
          <cell r="HD152">
            <v>-0.12</v>
          </cell>
        </row>
        <row r="153">
          <cell r="D153">
            <v>123.384</v>
          </cell>
          <cell r="L153">
            <v>5.66</v>
          </cell>
          <cell r="DY153">
            <v>5.4139999999999997</v>
          </cell>
          <cell r="EG153">
            <v>0.19800000000000001</v>
          </cell>
          <cell r="GV153">
            <v>-2.2389999999999999</v>
          </cell>
          <cell r="HD153">
            <v>-0.115</v>
          </cell>
        </row>
        <row r="154">
          <cell r="D154">
            <v>126.60599999999999</v>
          </cell>
          <cell r="L154">
            <v>5.8019999999999996</v>
          </cell>
          <cell r="DY154">
            <v>5.4619999999999997</v>
          </cell>
          <cell r="EG154">
            <v>0.19800000000000001</v>
          </cell>
          <cell r="GV154">
            <v>-2.2210000000000001</v>
          </cell>
          <cell r="HD154">
            <v>-0.114</v>
          </cell>
        </row>
        <row r="155">
          <cell r="D155">
            <v>128.982</v>
          </cell>
          <cell r="L155">
            <v>5.7960000000000003</v>
          </cell>
          <cell r="DY155">
            <v>5.5140000000000002</v>
          </cell>
          <cell r="EG155">
            <v>0.19900000000000001</v>
          </cell>
          <cell r="GV155">
            <v>-2.2679999999999998</v>
          </cell>
          <cell r="HD155">
            <v>-0.11600000000000001</v>
          </cell>
        </row>
        <row r="156">
          <cell r="D156">
            <v>130.94300000000001</v>
          </cell>
          <cell r="L156">
            <v>5.9480000000000004</v>
          </cell>
          <cell r="DY156">
            <v>5.7169999999999996</v>
          </cell>
          <cell r="EG156">
            <v>0.20399999999999999</v>
          </cell>
          <cell r="GV156">
            <v>-2.38</v>
          </cell>
          <cell r="HD156">
            <v>-0.122</v>
          </cell>
        </row>
        <row r="157">
          <cell r="D157">
            <v>133.99100000000001</v>
          </cell>
          <cell r="L157">
            <v>5.9850000000000003</v>
          </cell>
          <cell r="DY157">
            <v>5.8120000000000003</v>
          </cell>
          <cell r="EG157">
            <v>0.20899999999999999</v>
          </cell>
          <cell r="GV157">
            <v>-2.5579999999999998</v>
          </cell>
          <cell r="HD157">
            <v>-0.13</v>
          </cell>
        </row>
        <row r="158">
          <cell r="D158">
            <v>136.74600000000001</v>
          </cell>
          <cell r="L158">
            <v>5.8159999999999998</v>
          </cell>
          <cell r="DY158">
            <v>5.8769999999999998</v>
          </cell>
          <cell r="EG158">
            <v>0.21099999999999999</v>
          </cell>
          <cell r="GV158">
            <v>-2.6560000000000001</v>
          </cell>
          <cell r="HD158">
            <v>-0.13400000000000001</v>
          </cell>
        </row>
        <row r="159">
          <cell r="D159">
            <v>139.55799999999999</v>
          </cell>
          <cell r="L159">
            <v>5.8650000000000002</v>
          </cell>
          <cell r="DY159">
            <v>5.9329999999999998</v>
          </cell>
          <cell r="EG159">
            <v>0.214</v>
          </cell>
          <cell r="GV159">
            <v>-2.6739999999999999</v>
          </cell>
          <cell r="HD159">
            <v>-0.13500000000000001</v>
          </cell>
        </row>
        <row r="160">
          <cell r="D160">
            <v>141.017</v>
          </cell>
          <cell r="L160">
            <v>5.907</v>
          </cell>
          <cell r="DY160">
            <v>6.0620000000000003</v>
          </cell>
          <cell r="EG160">
            <v>0.217</v>
          </cell>
          <cell r="GV160">
            <v>-2.6139999999999999</v>
          </cell>
          <cell r="HD160">
            <v>-0.13200000000000001</v>
          </cell>
        </row>
        <row r="161">
          <cell r="D161">
            <v>141.27799999999999</v>
          </cell>
          <cell r="L161">
            <v>5.9729999999999999</v>
          </cell>
          <cell r="DY161">
            <v>6.0060000000000002</v>
          </cell>
          <cell r="EG161">
            <v>0.217</v>
          </cell>
          <cell r="GV161">
            <v>-2.4740000000000002</v>
          </cell>
          <cell r="HD161">
            <v>-0.125</v>
          </cell>
        </row>
        <row r="162">
          <cell r="D162">
            <v>144.233</v>
          </cell>
          <cell r="L162">
            <v>5.9870000000000001</v>
          </cell>
          <cell r="DY162">
            <v>6.0830000000000002</v>
          </cell>
          <cell r="EG162">
            <v>0.219</v>
          </cell>
          <cell r="GV162">
            <v>-2.3540000000000001</v>
          </cell>
          <cell r="HD162">
            <v>-0.11799999999999999</v>
          </cell>
        </row>
        <row r="163">
          <cell r="D163">
            <v>146.726</v>
          </cell>
          <cell r="L163">
            <v>6.0970000000000004</v>
          </cell>
          <cell r="DY163">
            <v>6.1859999999999999</v>
          </cell>
          <cell r="EG163">
            <v>0.223</v>
          </cell>
          <cell r="GV163">
            <v>-2.254</v>
          </cell>
          <cell r="HD163">
            <v>-0.113</v>
          </cell>
        </row>
        <row r="164">
          <cell r="D164">
            <v>150.041</v>
          </cell>
          <cell r="L164">
            <v>6.1710000000000003</v>
          </cell>
          <cell r="DY164">
            <v>6.3369999999999997</v>
          </cell>
          <cell r="EG164">
            <v>0.22800000000000001</v>
          </cell>
          <cell r="GV164">
            <v>-2.1739999999999999</v>
          </cell>
          <cell r="HD164">
            <v>-0.109</v>
          </cell>
        </row>
        <row r="165">
          <cell r="D165">
            <v>153.495</v>
          </cell>
          <cell r="L165">
            <v>6.2060000000000004</v>
          </cell>
          <cell r="DY165">
            <v>6.4219999999999997</v>
          </cell>
          <cell r="EG165">
            <v>0.23300000000000001</v>
          </cell>
          <cell r="GV165">
            <v>-2.1150000000000002</v>
          </cell>
          <cell r="HD165">
            <v>-0.105</v>
          </cell>
        </row>
        <row r="166">
          <cell r="D166">
            <v>156.18899999999999</v>
          </cell>
          <cell r="L166">
            <v>6.22</v>
          </cell>
          <cell r="DY166">
            <v>6.5190000000000001</v>
          </cell>
          <cell r="EG166">
            <v>0.23599999999999999</v>
          </cell>
          <cell r="GV166">
            <v>-2.052</v>
          </cell>
          <cell r="HD166">
            <v>-0.10199999999999999</v>
          </cell>
        </row>
        <row r="167">
          <cell r="D167">
            <v>160.376</v>
          </cell>
          <cell r="L167">
            <v>6.26</v>
          </cell>
          <cell r="DY167">
            <v>6.6029999999999998</v>
          </cell>
          <cell r="EG167">
            <v>0.23899999999999999</v>
          </cell>
          <cell r="GV167">
            <v>-1.9870000000000001</v>
          </cell>
          <cell r="HD167">
            <v>-9.9000000000000005E-2</v>
          </cell>
        </row>
        <row r="168">
          <cell r="D168">
            <v>164.066</v>
          </cell>
          <cell r="L168">
            <v>6.4630000000000001</v>
          </cell>
          <cell r="DY168">
            <v>6.5880000000000001</v>
          </cell>
          <cell r="EG168">
            <v>0.23899999999999999</v>
          </cell>
          <cell r="GV168">
            <v>-1.92</v>
          </cell>
          <cell r="HD168">
            <v>-9.5000000000000001E-2</v>
          </cell>
        </row>
        <row r="169">
          <cell r="D169">
            <v>167.679</v>
          </cell>
          <cell r="L169">
            <v>6.6550000000000002</v>
          </cell>
          <cell r="DY169">
            <v>6.6180000000000003</v>
          </cell>
          <cell r="EG169">
            <v>0.24</v>
          </cell>
          <cell r="GV169">
            <v>-1.85</v>
          </cell>
          <cell r="HD169">
            <v>-9.1999999999999998E-2</v>
          </cell>
        </row>
        <row r="170">
          <cell r="D170">
            <v>170.08</v>
          </cell>
          <cell r="L170">
            <v>6.6769999999999996</v>
          </cell>
          <cell r="DY170">
            <v>6.6539999999999999</v>
          </cell>
          <cell r="EG170">
            <v>0.24199999999999999</v>
          </cell>
          <cell r="GV170">
            <v>-1.804</v>
          </cell>
          <cell r="HD170">
            <v>-0.09</v>
          </cell>
        </row>
        <row r="171">
          <cell r="D171">
            <v>173.42500000000001</v>
          </cell>
          <cell r="L171">
            <v>6.7869999999999999</v>
          </cell>
          <cell r="DY171">
            <v>6.7629999999999999</v>
          </cell>
          <cell r="EG171">
            <v>0.248</v>
          </cell>
          <cell r="GV171">
            <v>-1.7809999999999999</v>
          </cell>
          <cell r="HD171">
            <v>-0.09</v>
          </cell>
        </row>
        <row r="172">
          <cell r="D172">
            <v>176.93100000000001</v>
          </cell>
          <cell r="L172">
            <v>6.8280000000000003</v>
          </cell>
          <cell r="DY172">
            <v>7.0190000000000001</v>
          </cell>
          <cell r="EG172">
            <v>0.25900000000000001</v>
          </cell>
          <cell r="GV172">
            <v>-1.7829999999999999</v>
          </cell>
          <cell r="HD172">
            <v>-9.0999999999999998E-2</v>
          </cell>
        </row>
        <row r="173">
          <cell r="D173">
            <v>179.19200000000001</v>
          </cell>
          <cell r="L173">
            <v>7.0890000000000004</v>
          </cell>
          <cell r="DY173">
            <v>7.3360000000000003</v>
          </cell>
          <cell r="EG173">
            <v>0.27500000000000002</v>
          </cell>
          <cell r="GV173">
            <v>-1.8080000000000001</v>
          </cell>
          <cell r="HD173">
            <v>-9.2999999999999999E-2</v>
          </cell>
        </row>
        <row r="174">
          <cell r="D174">
            <v>182.03700000000001</v>
          </cell>
          <cell r="L174">
            <v>7.25</v>
          </cell>
          <cell r="DY174">
            <v>7.5229999999999997</v>
          </cell>
          <cell r="EG174">
            <v>0.28399999999999997</v>
          </cell>
          <cell r="GV174">
            <v>-1.8420000000000001</v>
          </cell>
          <cell r="HD174">
            <v>-9.5000000000000001E-2</v>
          </cell>
        </row>
        <row r="175">
          <cell r="D175">
            <v>182.79900000000001</v>
          </cell>
          <cell r="L175">
            <v>7.2450000000000001</v>
          </cell>
          <cell r="DY175">
            <v>7.641</v>
          </cell>
          <cell r="EG175">
            <v>0.28899999999999998</v>
          </cell>
          <cell r="GV175">
            <v>-1.883</v>
          </cell>
          <cell r="HD175">
            <v>-9.8000000000000004E-2</v>
          </cell>
        </row>
        <row r="176">
          <cell r="D176">
            <v>184.45599999999999</v>
          </cell>
          <cell r="L176">
            <v>7.3390000000000004</v>
          </cell>
          <cell r="DY176">
            <v>7.6520000000000001</v>
          </cell>
          <cell r="EG176">
            <v>0.28899999999999998</v>
          </cell>
          <cell r="GV176">
            <v>-1.9330000000000001</v>
          </cell>
          <cell r="HD176">
            <v>-0.10100000000000001</v>
          </cell>
        </row>
        <row r="177">
          <cell r="D177">
            <v>185.952</v>
          </cell>
          <cell r="L177">
            <v>7.3440000000000003</v>
          </cell>
          <cell r="DY177">
            <v>7.9340000000000002</v>
          </cell>
          <cell r="EG177">
            <v>0.30499999999999999</v>
          </cell>
          <cell r="GV177">
            <v>-1.9910000000000001</v>
          </cell>
          <cell r="HD177">
            <v>-0.104</v>
          </cell>
        </row>
        <row r="178">
          <cell r="D178">
            <v>188.87100000000001</v>
          </cell>
          <cell r="L178">
            <v>7.3719999999999999</v>
          </cell>
          <cell r="DY178">
            <v>7.9409999999999998</v>
          </cell>
          <cell r="EG178">
            <v>0.30299999999999999</v>
          </cell>
          <cell r="GV178">
            <v>-2.0249999999999999</v>
          </cell>
          <cell r="HD178">
            <v>-0.106</v>
          </cell>
        </row>
        <row r="179">
          <cell r="D179">
            <v>191.042</v>
          </cell>
          <cell r="L179">
            <v>7.4210000000000003</v>
          </cell>
          <cell r="DY179">
            <v>8.1020000000000003</v>
          </cell>
          <cell r="EG179">
            <v>0.308</v>
          </cell>
          <cell r="GV179">
            <v>-2.0339999999999998</v>
          </cell>
          <cell r="HD179">
            <v>-0.107</v>
          </cell>
        </row>
        <row r="180">
          <cell r="D180">
            <v>192.91399999999999</v>
          </cell>
          <cell r="L180">
            <v>7.4960000000000004</v>
          </cell>
          <cell r="DY180">
            <v>8.1329999999999991</v>
          </cell>
          <cell r="EG180">
            <v>0.311</v>
          </cell>
          <cell r="GV180">
            <v>-2.0190000000000001</v>
          </cell>
          <cell r="HD180">
            <v>-0.107</v>
          </cell>
        </row>
        <row r="181">
          <cell r="D181">
            <v>196.048</v>
          </cell>
          <cell r="L181">
            <v>7.585</v>
          </cell>
          <cell r="DY181">
            <v>8.3989999999999991</v>
          </cell>
          <cell r="EG181">
            <v>0.317</v>
          </cell>
          <cell r="GV181">
            <v>-1.98</v>
          </cell>
          <cell r="HD181">
            <v>-0.105</v>
          </cell>
        </row>
        <row r="182">
          <cell r="D182">
            <v>196.31100000000001</v>
          </cell>
          <cell r="L182">
            <v>7.5679999999999996</v>
          </cell>
          <cell r="DY182">
            <v>8.5719999999999992</v>
          </cell>
          <cell r="EG182">
            <v>0.32600000000000001</v>
          </cell>
          <cell r="GV182">
            <v>-1.9930000000000001</v>
          </cell>
          <cell r="HD182">
            <v>-0.106</v>
          </cell>
        </row>
        <row r="183">
          <cell r="D183">
            <v>196.61500000000001</v>
          </cell>
          <cell r="L183">
            <v>7.6150000000000002</v>
          </cell>
          <cell r="DY183">
            <v>8.74</v>
          </cell>
          <cell r="EG183">
            <v>0.33800000000000002</v>
          </cell>
          <cell r="GV183">
            <v>-2.0579999999999998</v>
          </cell>
          <cell r="HD183">
            <v>-0.109</v>
          </cell>
        </row>
        <row r="184">
          <cell r="D184">
            <v>196.26300000000001</v>
          </cell>
          <cell r="L184">
            <v>7.63</v>
          </cell>
          <cell r="DY184">
            <v>8.8740000000000006</v>
          </cell>
          <cell r="EG184">
            <v>0.35499999999999998</v>
          </cell>
          <cell r="GV184">
            <v>-2.1760000000000002</v>
          </cell>
          <cell r="HD184">
            <v>-0.114</v>
          </cell>
        </row>
        <row r="185">
          <cell r="D185">
            <v>197.255</v>
          </cell>
          <cell r="L185">
            <v>7.7409999999999997</v>
          </cell>
          <cell r="DY185">
            <v>9.2390000000000008</v>
          </cell>
          <cell r="EG185">
            <v>0.38700000000000001</v>
          </cell>
          <cell r="GV185">
            <v>-2.1800000000000002</v>
          </cell>
          <cell r="HD185">
            <v>-0.11700000000000001</v>
          </cell>
        </row>
        <row r="186">
          <cell r="D186">
            <v>196.84899999999999</v>
          </cell>
          <cell r="L186">
            <v>8.0039999999999996</v>
          </cell>
          <cell r="DY186">
            <v>9.4139999999999997</v>
          </cell>
          <cell r="EG186">
            <v>0.40500000000000003</v>
          </cell>
          <cell r="GV186">
            <v>-2.2290000000000001</v>
          </cell>
          <cell r="HD186">
            <v>-0.11899999999999999</v>
          </cell>
        </row>
        <row r="187">
          <cell r="D187">
            <v>196.52699999999999</v>
          </cell>
          <cell r="L187">
            <v>8.0269999999999992</v>
          </cell>
          <cell r="DY187">
            <v>9.5530000000000008</v>
          </cell>
          <cell r="EG187">
            <v>0.41</v>
          </cell>
          <cell r="GV187">
            <v>-2.25</v>
          </cell>
          <cell r="HD187">
            <v>-0.11899999999999999</v>
          </cell>
        </row>
        <row r="188">
          <cell r="D188">
            <v>196.75399999999999</v>
          </cell>
          <cell r="L188">
            <v>7.8029999999999999</v>
          </cell>
          <cell r="DY188">
            <v>9.6959999999999997</v>
          </cell>
          <cell r="EG188">
            <v>0.40300000000000002</v>
          </cell>
          <cell r="GV188">
            <v>-2.2429999999999999</v>
          </cell>
          <cell r="HD188">
            <v>-0.114</v>
          </cell>
        </row>
        <row r="189">
          <cell r="D189">
            <v>197.67599999999999</v>
          </cell>
          <cell r="L189">
            <v>7.5369999999999999</v>
          </cell>
          <cell r="DY189">
            <v>9.7799999999999994</v>
          </cell>
          <cell r="EG189">
            <v>0.374</v>
          </cell>
          <cell r="GV189">
            <v>-2.2090000000000001</v>
          </cell>
          <cell r="HD189">
            <v>-0.107</v>
          </cell>
        </row>
        <row r="190">
          <cell r="D190">
            <v>199.68100000000001</v>
          </cell>
          <cell r="L190">
            <v>7.4320000000000004</v>
          </cell>
          <cell r="DY190">
            <v>9.8979999999999997</v>
          </cell>
          <cell r="EG190">
            <v>0.35399999999999998</v>
          </cell>
          <cell r="GV190">
            <v>-2.181</v>
          </cell>
          <cell r="HD190">
            <v>-0.104</v>
          </cell>
        </row>
        <row r="191">
          <cell r="D191">
            <v>201.536</v>
          </cell>
          <cell r="L191">
            <v>7.7549999999999999</v>
          </cell>
          <cell r="DY191">
            <v>10.035</v>
          </cell>
          <cell r="EG191">
            <v>0.34300000000000003</v>
          </cell>
          <cell r="GV191">
            <v>-2.161</v>
          </cell>
          <cell r="HD191">
            <v>-0.10299999999999999</v>
          </cell>
        </row>
        <row r="192">
          <cell r="D192">
            <v>204.3</v>
          </cell>
          <cell r="L192">
            <v>7.6950000000000003</v>
          </cell>
          <cell r="DY192">
            <v>10.218999999999999</v>
          </cell>
          <cell r="EG192">
            <v>0.34200000000000003</v>
          </cell>
          <cell r="GV192">
            <v>-2.149</v>
          </cell>
          <cell r="HD192">
            <v>-0.106</v>
          </cell>
        </row>
        <row r="193">
          <cell r="D193">
            <v>205.31100000000001</v>
          </cell>
          <cell r="L193">
            <v>7.8339999999999996</v>
          </cell>
          <cell r="DY193">
            <v>10.362</v>
          </cell>
          <cell r="EG193">
            <v>0.35499999999999998</v>
          </cell>
          <cell r="GV193">
            <v>-2.1440000000000001</v>
          </cell>
          <cell r="HD193">
            <v>-0.111</v>
          </cell>
        </row>
        <row r="194">
          <cell r="D194">
            <v>207.036</v>
          </cell>
          <cell r="L194">
            <v>7.9080000000000004</v>
          </cell>
          <cell r="DY194">
            <v>10.586</v>
          </cell>
          <cell r="EG194">
            <v>0.37</v>
          </cell>
          <cell r="GV194">
            <v>-2.17</v>
          </cell>
          <cell r="HD194">
            <v>-0.11600000000000001</v>
          </cell>
        </row>
        <row r="195">
          <cell r="D195">
            <v>207.208</v>
          </cell>
          <cell r="L195">
            <v>7.665</v>
          </cell>
          <cell r="DY195">
            <v>10.736000000000001</v>
          </cell>
          <cell r="EG195">
            <v>0.38100000000000001</v>
          </cell>
          <cell r="GV195">
            <v>-2.226</v>
          </cell>
          <cell r="HD195">
            <v>-0.11899999999999999</v>
          </cell>
        </row>
        <row r="196">
          <cell r="D196">
            <v>207.38200000000001</v>
          </cell>
          <cell r="L196">
            <v>7.7149999999999999</v>
          </cell>
          <cell r="DY196">
            <v>10.98</v>
          </cell>
          <cell r="EG196">
            <v>0.39300000000000002</v>
          </cell>
          <cell r="GV196">
            <v>-2.3119999999999998</v>
          </cell>
          <cell r="HD196">
            <v>-0.12</v>
          </cell>
        </row>
        <row r="197">
          <cell r="D197">
            <v>209.815</v>
          </cell>
          <cell r="L197">
            <v>7.915</v>
          </cell>
          <cell r="DY197">
            <v>11.278</v>
          </cell>
          <cell r="EG197">
            <v>0.40600000000000003</v>
          </cell>
          <cell r="GV197">
            <v>-2.4289999999999998</v>
          </cell>
          <cell r="HD197">
            <v>-0.12</v>
          </cell>
        </row>
        <row r="198">
          <cell r="D198">
            <v>210.14500000000001</v>
          </cell>
          <cell r="L198">
            <v>7.7009999999999996</v>
          </cell>
          <cell r="DY198">
            <v>11.492000000000001</v>
          </cell>
          <cell r="EG198">
            <v>0.41299999999999998</v>
          </cell>
          <cell r="GV198">
            <v>-2.4780000000000002</v>
          </cell>
          <cell r="HD198">
            <v>-0.11899999999999999</v>
          </cell>
        </row>
        <row r="199">
          <cell r="D199">
            <v>210.852</v>
          </cell>
          <cell r="L199">
            <v>7.9219999999999997</v>
          </cell>
          <cell r="DY199">
            <v>11.599</v>
          </cell>
          <cell r="EG199">
            <v>0.41199999999999998</v>
          </cell>
          <cell r="GV199">
            <v>-2.4580000000000002</v>
          </cell>
          <cell r="HD199">
            <v>-0.11700000000000001</v>
          </cell>
        </row>
        <row r="200">
          <cell r="D200">
            <v>211.69499999999999</v>
          </cell>
          <cell r="L200">
            <v>7.8940000000000001</v>
          </cell>
          <cell r="DY200">
            <v>11.694000000000001</v>
          </cell>
          <cell r="EG200">
            <v>0.40799999999999997</v>
          </cell>
          <cell r="GV200">
            <v>-2.371</v>
          </cell>
          <cell r="HD200">
            <v>-0.114</v>
          </cell>
        </row>
        <row r="201">
          <cell r="D201">
            <v>213.345</v>
          </cell>
          <cell r="L201">
            <v>7.8179999999999996</v>
          </cell>
          <cell r="DY201">
            <v>11.827</v>
          </cell>
          <cell r="EG201">
            <v>0.39900000000000002</v>
          </cell>
          <cell r="GV201">
            <v>-2.2149999999999999</v>
          </cell>
          <cell r="HD201">
            <v>-0.111</v>
          </cell>
        </row>
        <row r="202">
          <cell r="D202">
            <v>216.654</v>
          </cell>
          <cell r="L202">
            <v>7.8529999999999998</v>
          </cell>
          <cell r="DY202">
            <v>11.91</v>
          </cell>
          <cell r="EG202">
            <v>0.40200000000000002</v>
          </cell>
          <cell r="GV202">
            <v>-2.1320000000000001</v>
          </cell>
          <cell r="HD202">
            <v>-0.113</v>
          </cell>
        </row>
        <row r="203">
          <cell r="D203">
            <v>219.44300000000001</v>
          </cell>
          <cell r="L203">
            <v>7.992</v>
          </cell>
          <cell r="DY203">
            <v>11.99</v>
          </cell>
          <cell r="EG203">
            <v>0.41499999999999998</v>
          </cell>
          <cell r="GV203">
            <v>-2.1219999999999999</v>
          </cell>
          <cell r="HD203">
            <v>-0.11899999999999999</v>
          </cell>
        </row>
        <row r="204">
          <cell r="D204">
            <v>223.083</v>
          </cell>
          <cell r="L204">
            <v>8.4469999999999992</v>
          </cell>
          <cell r="DY204">
            <v>12.308999999999999</v>
          </cell>
          <cell r="EG204">
            <v>0.45100000000000001</v>
          </cell>
          <cell r="GV204">
            <v>-2.1840000000000002</v>
          </cell>
          <cell r="HD204">
            <v>-0.13</v>
          </cell>
        </row>
        <row r="205">
          <cell r="D205">
            <v>226.65100000000001</v>
          </cell>
          <cell r="L205">
            <v>8.5619999999999994</v>
          </cell>
          <cell r="DY205">
            <v>12.304</v>
          </cell>
          <cell r="EG205">
            <v>0.499</v>
          </cell>
          <cell r="GV205">
            <v>-2.319</v>
          </cell>
          <cell r="HD205">
            <v>-0.14599999999999999</v>
          </cell>
        </row>
        <row r="206">
          <cell r="D206">
            <v>229.00299999999999</v>
          </cell>
          <cell r="L206">
            <v>8.5609999999999999</v>
          </cell>
          <cell r="DY206">
            <v>12.417</v>
          </cell>
          <cell r="EG206">
            <v>0.54400000000000004</v>
          </cell>
          <cell r="GV206">
            <v>-2.4129999999999998</v>
          </cell>
          <cell r="HD206">
            <v>-0.158</v>
          </cell>
        </row>
        <row r="207">
          <cell r="D207">
            <v>230.06100000000001</v>
          </cell>
          <cell r="L207">
            <v>8.5749999999999993</v>
          </cell>
          <cell r="DY207">
            <v>12.545</v>
          </cell>
          <cell r="EG207">
            <v>0.56000000000000005</v>
          </cell>
          <cell r="GV207">
            <v>-2.4660000000000002</v>
          </cell>
          <cell r="HD207">
            <v>-0.16600000000000001</v>
          </cell>
        </row>
        <row r="208">
          <cell r="D208">
            <v>231.46199999999999</v>
          </cell>
          <cell r="L208">
            <v>8.2859999999999996</v>
          </cell>
          <cell r="DY208">
            <v>12.689</v>
          </cell>
          <cell r="EG208">
            <v>0.56899999999999995</v>
          </cell>
          <cell r="GV208">
            <v>-2.4790000000000001</v>
          </cell>
          <cell r="HD208">
            <v>-0.16900000000000001</v>
          </cell>
        </row>
        <row r="209">
          <cell r="D209">
            <v>233.58699999999999</v>
          </cell>
          <cell r="L209">
            <v>8.577</v>
          </cell>
          <cell r="DY209">
            <v>12.804</v>
          </cell>
          <cell r="EG209">
            <v>0.53100000000000003</v>
          </cell>
          <cell r="GV209">
            <v>-2.4510000000000001</v>
          </cell>
          <cell r="HD209">
            <v>-0.16800000000000001</v>
          </cell>
        </row>
        <row r="210">
          <cell r="D210">
            <v>235.31899999999999</v>
          </cell>
          <cell r="L210">
            <v>7.9820000000000002</v>
          </cell>
          <cell r="DY210">
            <v>12.851000000000001</v>
          </cell>
          <cell r="EG210">
            <v>0.495</v>
          </cell>
          <cell r="GV210">
            <v>-2.395</v>
          </cell>
          <cell r="HD210">
            <v>-0.16300000000000001</v>
          </cell>
        </row>
        <row r="211">
          <cell r="D211">
            <v>239.07499999999999</v>
          </cell>
          <cell r="L211">
            <v>8.1910000000000007</v>
          </cell>
          <cell r="DY211">
            <v>12.821999999999999</v>
          </cell>
          <cell r="EG211">
            <v>0.47099999999999997</v>
          </cell>
          <cell r="GV211">
            <v>-2.31</v>
          </cell>
          <cell r="HD211">
            <v>-0.152</v>
          </cell>
        </row>
        <row r="212">
          <cell r="D212">
            <v>243.81800000000001</v>
          </cell>
          <cell r="L212">
            <v>8.6270000000000007</v>
          </cell>
          <cell r="DY212">
            <v>12.798</v>
          </cell>
          <cell r="EG212">
            <v>0.45300000000000001</v>
          </cell>
          <cell r="GV212">
            <v>-2.1960000000000002</v>
          </cell>
          <cell r="HD212">
            <v>-0.13700000000000001</v>
          </cell>
        </row>
        <row r="213">
          <cell r="D213">
            <v>248.32499999999999</v>
          </cell>
          <cell r="L213">
            <v>8.5129999999999999</v>
          </cell>
          <cell r="DY213">
            <v>12.965999999999999</v>
          </cell>
          <cell r="EG213">
            <v>0.46600000000000003</v>
          </cell>
          <cell r="GV213">
            <v>-2.0529999999999999</v>
          </cell>
          <cell r="HD213">
            <v>-0.11700000000000001</v>
          </cell>
        </row>
        <row r="214">
          <cell r="D214">
            <v>253.892</v>
          </cell>
          <cell r="L214">
            <v>8.6340000000000003</v>
          </cell>
          <cell r="DY214">
            <v>13.111000000000001</v>
          </cell>
          <cell r="EG214">
            <v>0.47</v>
          </cell>
          <cell r="GV214">
            <v>-2.0009999999999999</v>
          </cell>
          <cell r="HD214">
            <v>-0.10299999999999999</v>
          </cell>
        </row>
        <row r="215">
          <cell r="D215">
            <v>258.11900000000003</v>
          </cell>
          <cell r="L215">
            <v>8.7479999999999993</v>
          </cell>
          <cell r="DY215">
            <v>13.128</v>
          </cell>
          <cell r="EG215">
            <v>0.47</v>
          </cell>
          <cell r="GV215">
            <v>-2.0419999999999998</v>
          </cell>
          <cell r="HD215">
            <v>-9.6000000000000002E-2</v>
          </cell>
        </row>
        <row r="216">
          <cell r="D216">
            <v>261.43400000000003</v>
          </cell>
          <cell r="L216">
            <v>8.4190000000000005</v>
          </cell>
          <cell r="DY216">
            <v>12.965</v>
          </cell>
          <cell r="EG216">
            <v>0.46600000000000003</v>
          </cell>
          <cell r="GV216">
            <v>-2.173</v>
          </cell>
          <cell r="HD216">
            <v>-9.5000000000000001E-2</v>
          </cell>
        </row>
        <row r="217">
          <cell r="D217">
            <v>263.97699999999998</v>
          </cell>
          <cell r="L217">
            <v>8.27</v>
          </cell>
          <cell r="DY217">
            <v>13.162000000000001</v>
          </cell>
          <cell r="EG217">
            <v>0.46600000000000003</v>
          </cell>
          <cell r="GV217">
            <v>-2.3959999999999999</v>
          </cell>
          <cell r="HD217">
            <v>-0.1</v>
          </cell>
        </row>
        <row r="218">
          <cell r="D218">
            <v>265.38200000000001</v>
          </cell>
          <cell r="L218">
            <v>8.734</v>
          </cell>
          <cell r="DY218">
            <v>13.127000000000001</v>
          </cell>
          <cell r="EG218">
            <v>0.46300000000000002</v>
          </cell>
          <cell r="GV218">
            <v>-2.536</v>
          </cell>
          <cell r="HD218">
            <v>-0.10100000000000001</v>
          </cell>
        </row>
        <row r="219">
          <cell r="D219">
            <v>268.38600000000002</v>
          </cell>
          <cell r="L219">
            <v>8.6389999999999993</v>
          </cell>
          <cell r="DY219">
            <v>13.250999999999999</v>
          </cell>
          <cell r="EG219">
            <v>0.46600000000000003</v>
          </cell>
          <cell r="GV219">
            <v>-2.5950000000000002</v>
          </cell>
          <cell r="HD219">
            <v>-9.8000000000000004E-2</v>
          </cell>
        </row>
        <row r="220">
          <cell r="D220">
            <v>268.53500000000003</v>
          </cell>
          <cell r="L220">
            <v>8.6850000000000005</v>
          </cell>
          <cell r="DY220">
            <v>13.253</v>
          </cell>
          <cell r="EG220">
            <v>0.46800000000000003</v>
          </cell>
          <cell r="GV220">
            <v>-2.5710000000000002</v>
          </cell>
          <cell r="HD220">
            <v>-9.1999999999999998E-2</v>
          </cell>
        </row>
        <row r="221">
          <cell r="D221">
            <v>272.048</v>
          </cell>
          <cell r="L221">
            <v>9.0909999999999993</v>
          </cell>
          <cell r="DY221">
            <v>13.464</v>
          </cell>
          <cell r="EG221">
            <v>0.47499999999999998</v>
          </cell>
          <cell r="GV221">
            <v>-2.4649999999999999</v>
          </cell>
          <cell r="HD221">
            <v>-8.2000000000000003E-2</v>
          </cell>
        </row>
        <row r="222">
          <cell r="D222">
            <v>273.71699999999998</v>
          </cell>
          <cell r="L222">
            <v>8.7569999999999997</v>
          </cell>
          <cell r="DY222">
            <v>13.545</v>
          </cell>
          <cell r="EG222">
            <v>0.48099999999999998</v>
          </cell>
          <cell r="GV222">
            <v>-2.3980000000000001</v>
          </cell>
          <cell r="HD222">
            <v>-7.3999999999999996E-2</v>
          </cell>
        </row>
        <row r="223">
          <cell r="D223">
            <v>276.19900000000001</v>
          </cell>
          <cell r="L223">
            <v>9.0359999999999996</v>
          </cell>
          <cell r="DY223">
            <v>13.728</v>
          </cell>
          <cell r="EG223">
            <v>0.49199999999999999</v>
          </cell>
          <cell r="GV223">
            <v>-2.371</v>
          </cell>
          <cell r="HD223">
            <v>-6.7000000000000004E-2</v>
          </cell>
        </row>
        <row r="224">
          <cell r="D224">
            <v>277.31099999999998</v>
          </cell>
          <cell r="L224">
            <v>9.33</v>
          </cell>
          <cell r="DY224">
            <v>13.72</v>
          </cell>
          <cell r="EG224">
            <v>0.5</v>
          </cell>
          <cell r="GV224">
            <v>-2.383</v>
          </cell>
          <cell r="HD224">
            <v>-6.2E-2</v>
          </cell>
        </row>
        <row r="225">
          <cell r="D225">
            <v>278.38900000000001</v>
          </cell>
          <cell r="L225">
            <v>9.282</v>
          </cell>
          <cell r="DY225">
            <v>13.677</v>
          </cell>
          <cell r="EG225">
            <v>0.51300000000000001</v>
          </cell>
          <cell r="GV225">
            <v>-2.44</v>
          </cell>
          <cell r="HD225">
            <v>-5.8999999999999997E-2</v>
          </cell>
        </row>
        <row r="226">
          <cell r="D226">
            <v>279.50099999999998</v>
          </cell>
          <cell r="L226">
            <v>9.3659999999999997</v>
          </cell>
          <cell r="DY226">
            <v>13.837</v>
          </cell>
          <cell r="EG226">
            <v>0.52600000000000002</v>
          </cell>
          <cell r="GV226">
            <v>-2.48</v>
          </cell>
          <cell r="HD226">
            <v>-5.8999999999999997E-2</v>
          </cell>
        </row>
        <row r="227">
          <cell r="D227">
            <v>284.25799999999998</v>
          </cell>
          <cell r="L227">
            <v>9.3390000000000004</v>
          </cell>
          <cell r="DY227">
            <v>14.061</v>
          </cell>
          <cell r="EG227">
            <v>0.53500000000000003</v>
          </cell>
          <cell r="GV227">
            <v>-2.5049999999999999</v>
          </cell>
          <cell r="HD227">
            <v>-6.2E-2</v>
          </cell>
        </row>
        <row r="228">
          <cell r="D228">
            <v>286.11</v>
          </cell>
          <cell r="L228">
            <v>9.4440000000000008</v>
          </cell>
          <cell r="DY228">
            <v>14.199</v>
          </cell>
          <cell r="EG228">
            <v>0.54</v>
          </cell>
          <cell r="GV228">
            <v>-2.5169999999999999</v>
          </cell>
          <cell r="HD228">
            <v>-7.0000000000000007E-2</v>
          </cell>
        </row>
        <row r="229">
          <cell r="D229">
            <v>289.96300000000002</v>
          </cell>
          <cell r="L229">
            <v>9.7590000000000003</v>
          </cell>
          <cell r="DY229">
            <v>14.53</v>
          </cell>
          <cell r="EG229">
            <v>0.53900000000000003</v>
          </cell>
          <cell r="GV229">
            <v>-2.5139999999999998</v>
          </cell>
          <cell r="HD229">
            <v>-0.08</v>
          </cell>
        </row>
        <row r="230">
          <cell r="D230">
            <v>291.60899999999998</v>
          </cell>
          <cell r="L230">
            <v>9.6980000000000004</v>
          </cell>
          <cell r="DY230">
            <v>14.704000000000001</v>
          </cell>
          <cell r="EG230">
            <v>0.53400000000000003</v>
          </cell>
          <cell r="GV230">
            <v>-2.5049999999999999</v>
          </cell>
          <cell r="HD230">
            <v>-8.5000000000000006E-2</v>
          </cell>
        </row>
        <row r="231">
          <cell r="D231">
            <v>294.07299999999998</v>
          </cell>
          <cell r="L231">
            <v>9.7469999999999999</v>
          </cell>
          <cell r="DY231">
            <v>15.27</v>
          </cell>
          <cell r="EG231">
            <v>0.54600000000000004</v>
          </cell>
          <cell r="GV231">
            <v>-2.4910000000000001</v>
          </cell>
          <cell r="HD231">
            <v>-8.5000000000000006E-2</v>
          </cell>
        </row>
        <row r="232">
          <cell r="D232">
            <v>297.44600000000003</v>
          </cell>
          <cell r="L232">
            <v>9.4120000000000008</v>
          </cell>
          <cell r="DY232">
            <v>15.048999999999999</v>
          </cell>
          <cell r="EG232">
            <v>0.54200000000000004</v>
          </cell>
          <cell r="GV232">
            <v>-2.472</v>
          </cell>
          <cell r="HD232">
            <v>-7.8E-2</v>
          </cell>
        </row>
        <row r="233">
          <cell r="D233">
            <v>299.33</v>
          </cell>
          <cell r="L233">
            <v>9.3960000000000008</v>
          </cell>
          <cell r="DY233">
            <v>15.718</v>
          </cell>
          <cell r="EG233">
            <v>0.56999999999999995</v>
          </cell>
          <cell r="GV233">
            <v>-2.4590000000000001</v>
          </cell>
          <cell r="HD233">
            <v>-6.6000000000000003E-2</v>
          </cell>
        </row>
        <row r="234">
          <cell r="D234">
            <v>302.137</v>
          </cell>
          <cell r="L234">
            <v>9.4819999999999993</v>
          </cell>
          <cell r="DY234">
            <v>15.856</v>
          </cell>
          <cell r="EG234">
            <v>0.57599999999999996</v>
          </cell>
          <cell r="GV234">
            <v>-2.4769999999999999</v>
          </cell>
          <cell r="HD234">
            <v>-5.8999999999999997E-2</v>
          </cell>
        </row>
        <row r="235">
          <cell r="D235">
            <v>304.85000000000002</v>
          </cell>
          <cell r="L235">
            <v>9.4309999999999992</v>
          </cell>
          <cell r="DY235">
            <v>16.015999999999998</v>
          </cell>
          <cell r="EG235">
            <v>0.57699999999999996</v>
          </cell>
          <cell r="GV235">
            <v>-2.532</v>
          </cell>
          <cell r="HD235">
            <v>-5.5E-2</v>
          </cell>
        </row>
        <row r="236">
          <cell r="D236">
            <v>309.20100000000002</v>
          </cell>
          <cell r="L236">
            <v>9.4450000000000003</v>
          </cell>
          <cell r="DY236">
            <v>16.059000000000001</v>
          </cell>
          <cell r="EG236">
            <v>0.57199999999999995</v>
          </cell>
          <cell r="GV236">
            <v>-2.6240000000000001</v>
          </cell>
          <cell r="HD236">
            <v>-5.5E-2</v>
          </cell>
        </row>
        <row r="237">
          <cell r="D237">
            <v>312.38099999999997</v>
          </cell>
          <cell r="L237">
            <v>9.31</v>
          </cell>
          <cell r="DY237">
            <v>16.016999999999999</v>
          </cell>
          <cell r="EG237">
            <v>0.55500000000000005</v>
          </cell>
          <cell r="GV237">
            <v>-2.7530000000000001</v>
          </cell>
          <cell r="HD237">
            <v>-5.8999999999999997E-2</v>
          </cell>
        </row>
        <row r="238">
          <cell r="D238">
            <v>317.613</v>
          </cell>
          <cell r="L238">
            <v>9.1880000000000006</v>
          </cell>
          <cell r="DY238">
            <v>16.279</v>
          </cell>
          <cell r="EG238">
            <v>0.55200000000000005</v>
          </cell>
          <cell r="GV238">
            <v>-2.8559999999999999</v>
          </cell>
          <cell r="HD238">
            <v>-6.2E-2</v>
          </cell>
        </row>
        <row r="239">
          <cell r="D239">
            <v>320.392</v>
          </cell>
          <cell r="L239">
            <v>9.2449999999999992</v>
          </cell>
          <cell r="DY239">
            <v>16.497</v>
          </cell>
          <cell r="EG239">
            <v>0.55200000000000005</v>
          </cell>
          <cell r="GV239">
            <v>-2.9340000000000002</v>
          </cell>
          <cell r="HD239">
            <v>-6.4000000000000001E-2</v>
          </cell>
        </row>
        <row r="240">
          <cell r="D240">
            <v>325.11599999999999</v>
          </cell>
          <cell r="L240">
            <v>9.4429999999999996</v>
          </cell>
          <cell r="DY240">
            <v>16.847999999999999</v>
          </cell>
          <cell r="EG240">
            <v>0.55900000000000005</v>
          </cell>
          <cell r="GV240">
            <v>-2.9849999999999999</v>
          </cell>
          <cell r="HD240">
            <v>-6.5000000000000002E-2</v>
          </cell>
        </row>
        <row r="241">
          <cell r="D241">
            <v>330.22699999999998</v>
          </cell>
          <cell r="L241">
            <v>9.7080000000000002</v>
          </cell>
          <cell r="DY241">
            <v>17.103000000000002</v>
          </cell>
          <cell r="EG241">
            <v>0.57499999999999996</v>
          </cell>
          <cell r="GV241">
            <v>-3.0110000000000001</v>
          </cell>
          <cell r="HD241">
            <v>-6.4000000000000001E-2</v>
          </cell>
        </row>
        <row r="242">
          <cell r="D242">
            <v>334.613</v>
          </cell>
          <cell r="L242">
            <v>9.7579999999999991</v>
          </cell>
          <cell r="DY242">
            <v>17.379000000000001</v>
          </cell>
          <cell r="EG242">
            <v>0.58499999999999996</v>
          </cell>
          <cell r="GV242">
            <v>-3.0409999999999999</v>
          </cell>
          <cell r="HD242">
            <v>-6.4000000000000001E-2</v>
          </cell>
        </row>
        <row r="243">
          <cell r="D243">
            <v>338.85300000000001</v>
          </cell>
          <cell r="L243">
            <v>9.8079999999999998</v>
          </cell>
          <cell r="DY243">
            <v>17.602</v>
          </cell>
          <cell r="EG243">
            <v>0.58599999999999997</v>
          </cell>
          <cell r="GV243">
            <v>-3.073</v>
          </cell>
          <cell r="HD243">
            <v>-6.4000000000000001E-2</v>
          </cell>
        </row>
        <row r="244">
          <cell r="D244">
            <v>341.06200000000001</v>
          </cell>
          <cell r="L244">
            <v>9.6189999999999998</v>
          </cell>
          <cell r="DY244">
            <v>17.722999999999999</v>
          </cell>
          <cell r="EG244">
            <v>0.57999999999999996</v>
          </cell>
          <cell r="GV244">
            <v>-3.11</v>
          </cell>
          <cell r="HD244">
            <v>-6.4000000000000001E-2</v>
          </cell>
        </row>
        <row r="245">
          <cell r="D245">
            <v>347.05599999999998</v>
          </cell>
          <cell r="L245">
            <v>9.5879999999999992</v>
          </cell>
          <cell r="DY245">
            <v>17.776</v>
          </cell>
          <cell r="EG245">
            <v>0.56599999999999995</v>
          </cell>
          <cell r="GV245">
            <v>-3.149</v>
          </cell>
          <cell r="HD245">
            <v>-6.5000000000000002E-2</v>
          </cell>
        </row>
        <row r="246">
          <cell r="D246">
            <v>346.51100000000002</v>
          </cell>
          <cell r="L246">
            <v>9.657</v>
          </cell>
          <cell r="DY246">
            <v>17.77</v>
          </cell>
          <cell r="EG246">
            <v>0.55200000000000005</v>
          </cell>
          <cell r="GV246">
            <v>-3.1829999999999998</v>
          </cell>
          <cell r="HD246">
            <v>-6.6000000000000003E-2</v>
          </cell>
        </row>
        <row r="247">
          <cell r="D247">
            <v>346.11099999999999</v>
          </cell>
          <cell r="L247">
            <v>9.4789999999999992</v>
          </cell>
          <cell r="DY247">
            <v>17.884</v>
          </cell>
          <cell r="EG247">
            <v>0.55000000000000004</v>
          </cell>
          <cell r="GV247">
            <v>-3.7440000000000002</v>
          </cell>
          <cell r="HD247">
            <v>-6.6000000000000003E-2</v>
          </cell>
        </row>
        <row r="248">
          <cell r="D248">
            <v>341.435</v>
          </cell>
          <cell r="L248">
            <v>9.7040000000000006</v>
          </cell>
          <cell r="DY248">
            <v>18.102</v>
          </cell>
          <cell r="EG248">
            <v>0.55500000000000005</v>
          </cell>
          <cell r="GV248">
            <v>-3.9420000000000002</v>
          </cell>
          <cell r="HD248">
            <v>-6.7000000000000004E-2</v>
          </cell>
        </row>
        <row r="249">
          <cell r="D249">
            <v>333.02100000000002</v>
          </cell>
          <cell r="L249">
            <v>9.3659999999999997</v>
          </cell>
          <cell r="DY249">
            <v>18.486000000000001</v>
          </cell>
          <cell r="EG249">
            <v>0.57599999999999996</v>
          </cell>
          <cell r="GV249">
            <v>-3.7389999999999999</v>
          </cell>
          <cell r="HD249">
            <v>-6.7000000000000004E-2</v>
          </cell>
        </row>
        <row r="250">
          <cell r="D250">
            <v>332.084</v>
          </cell>
          <cell r="L250">
            <v>9.6660000000000004</v>
          </cell>
          <cell r="DY250">
            <v>18.853000000000002</v>
          </cell>
          <cell r="EG250">
            <v>0.59499999999999997</v>
          </cell>
          <cell r="GV250">
            <v>-3.823</v>
          </cell>
          <cell r="HD250">
            <v>-6.9000000000000006E-2</v>
          </cell>
        </row>
        <row r="251">
          <cell r="D251">
            <v>331.67500000000001</v>
          </cell>
          <cell r="L251">
            <v>9.5690000000000008</v>
          </cell>
          <cell r="DY251">
            <v>19.190000000000001</v>
          </cell>
          <cell r="EG251">
            <v>0.60699999999999998</v>
          </cell>
          <cell r="GV251">
            <v>-3.911</v>
          </cell>
          <cell r="HD251">
            <v>-7.0999999999999994E-2</v>
          </cell>
        </row>
        <row r="252">
          <cell r="D252">
            <v>335.03699999999998</v>
          </cell>
          <cell r="L252">
            <v>9.3350000000000009</v>
          </cell>
          <cell r="DY252">
            <v>19.283000000000001</v>
          </cell>
          <cell r="EG252">
            <v>0.61199999999999999</v>
          </cell>
          <cell r="GV252">
            <v>-4.0039999999999996</v>
          </cell>
          <cell r="HD252">
            <v>-7.3999999999999996E-2</v>
          </cell>
        </row>
        <row r="253">
          <cell r="D253">
            <v>336.18</v>
          </cell>
          <cell r="L253">
            <v>9.33</v>
          </cell>
          <cell r="DY253">
            <v>17.181999999999999</v>
          </cell>
          <cell r="EG253">
            <v>0.49</v>
          </cell>
          <cell r="GV253">
            <v>-4.1159999999999997</v>
          </cell>
          <cell r="HD253">
            <v>-7.9000000000000001E-2</v>
          </cell>
        </row>
        <row r="254">
          <cell r="D254">
            <v>339.51900000000001</v>
          </cell>
          <cell r="L254">
            <v>9.0210000000000008</v>
          </cell>
          <cell r="DY254">
            <v>17.497</v>
          </cell>
          <cell r="EG254">
            <v>0.49399999999999999</v>
          </cell>
          <cell r="GV254">
            <v>-4.1589999999999998</v>
          </cell>
          <cell r="HD254">
            <v>-0.08</v>
          </cell>
        </row>
        <row r="255">
          <cell r="D255">
            <v>342.17500000000001</v>
          </cell>
          <cell r="L255">
            <v>9.2390000000000008</v>
          </cell>
          <cell r="DY255">
            <v>17.821999999999999</v>
          </cell>
          <cell r="EG255">
            <v>0.499</v>
          </cell>
          <cell r="GV255">
            <v>-4.141</v>
          </cell>
          <cell r="HD255">
            <v>-7.9000000000000001E-2</v>
          </cell>
        </row>
        <row r="256">
          <cell r="D256">
            <v>343.34199999999998</v>
          </cell>
          <cell r="L256">
            <v>9.34</v>
          </cell>
          <cell r="DY256">
            <v>17.95</v>
          </cell>
          <cell r="EG256">
            <v>0.504</v>
          </cell>
          <cell r="GV256">
            <v>-4.0620000000000003</v>
          </cell>
          <cell r="HD256">
            <v>-7.4999999999999997E-2</v>
          </cell>
        </row>
        <row r="257">
          <cell r="D257">
            <v>348.12200000000001</v>
          </cell>
          <cell r="L257">
            <v>9.8160000000000007</v>
          </cell>
          <cell r="DY257">
            <v>18.190999999999999</v>
          </cell>
          <cell r="EG257">
            <v>0.50800000000000001</v>
          </cell>
          <cell r="GV257">
            <v>-3.9209999999999998</v>
          </cell>
          <cell r="HD257">
            <v>-6.9000000000000006E-2</v>
          </cell>
        </row>
        <row r="258">
          <cell r="D258">
            <v>348.54500000000002</v>
          </cell>
          <cell r="L258">
            <v>9.7970000000000006</v>
          </cell>
          <cell r="DY258">
            <v>18.562000000000001</v>
          </cell>
          <cell r="EG258">
            <v>0.51700000000000002</v>
          </cell>
          <cell r="GV258">
            <v>-3.8410000000000002</v>
          </cell>
          <cell r="HD258">
            <v>-6.4000000000000001E-2</v>
          </cell>
        </row>
        <row r="259">
          <cell r="D259">
            <v>350.37200000000001</v>
          </cell>
          <cell r="L259">
            <v>9.8309999999999995</v>
          </cell>
          <cell r="DY259">
            <v>18.814</v>
          </cell>
          <cell r="EG259">
            <v>0.52400000000000002</v>
          </cell>
          <cell r="GV259">
            <v>-3.8210000000000002</v>
          </cell>
          <cell r="HD259">
            <v>-0.06</v>
          </cell>
        </row>
        <row r="260">
          <cell r="D260">
            <v>352.38299999999998</v>
          </cell>
          <cell r="L260">
            <v>9.6349999999999998</v>
          </cell>
          <cell r="DY260">
            <v>19.693000000000001</v>
          </cell>
          <cell r="EG260">
            <v>0.54100000000000004</v>
          </cell>
          <cell r="GV260">
            <v>-3.863</v>
          </cell>
          <cell r="HD260">
            <v>-5.8000000000000003E-2</v>
          </cell>
        </row>
        <row r="261">
          <cell r="D261">
            <v>352.44200000000001</v>
          </cell>
          <cell r="L261">
            <v>9.4879999999999995</v>
          </cell>
          <cell r="DY261">
            <v>19.260999999999999</v>
          </cell>
          <cell r="EG261">
            <v>0.54</v>
          </cell>
          <cell r="GV261">
            <v>-3.9649999999999999</v>
          </cell>
          <cell r="HD261">
            <v>-5.8000000000000003E-2</v>
          </cell>
        </row>
        <row r="262">
          <cell r="D262">
            <v>354.11900000000003</v>
          </cell>
          <cell r="L262">
            <v>9.7680000000000007</v>
          </cell>
          <cell r="DY262">
            <v>19.466999999999999</v>
          </cell>
          <cell r="EG262">
            <v>0.54700000000000004</v>
          </cell>
          <cell r="GV262">
            <v>-4.0289999999999999</v>
          </cell>
          <cell r="HD262">
            <v>-5.7000000000000002E-2</v>
          </cell>
        </row>
        <row r="263">
          <cell r="D263">
            <v>355.92</v>
          </cell>
          <cell r="L263">
            <v>10.207000000000001</v>
          </cell>
          <cell r="DY263">
            <v>19.777000000000001</v>
          </cell>
          <cell r="EG263">
            <v>0.55600000000000005</v>
          </cell>
          <cell r="GV263">
            <v>-4.0540000000000003</v>
          </cell>
          <cell r="HD263">
            <v>-5.5E-2</v>
          </cell>
        </row>
        <row r="264">
          <cell r="D264">
            <v>354.964</v>
          </cell>
          <cell r="L264">
            <v>10.513999999999999</v>
          </cell>
          <cell r="DY264">
            <v>20.411999999999999</v>
          </cell>
          <cell r="EG264">
            <v>0.56999999999999995</v>
          </cell>
          <cell r="GV264">
            <v>-4.0410000000000004</v>
          </cell>
          <cell r="HD264">
            <v>-5.1999999999999998E-2</v>
          </cell>
        </row>
        <row r="265">
          <cell r="D265">
            <v>356.34199999999998</v>
          </cell>
          <cell r="L265">
            <v>10.494999999999999</v>
          </cell>
          <cell r="DY265">
            <v>20.366</v>
          </cell>
          <cell r="EG265">
            <v>0.56799999999999995</v>
          </cell>
          <cell r="GV265">
            <v>-3.99</v>
          </cell>
          <cell r="HD265">
            <v>-4.8000000000000001E-2</v>
          </cell>
        </row>
        <row r="266">
          <cell r="D266">
            <v>359.91699999999997</v>
          </cell>
          <cell r="L266">
            <v>10.506</v>
          </cell>
          <cell r="DY266">
            <v>20.666</v>
          </cell>
          <cell r="EG266">
            <v>0.57299999999999995</v>
          </cell>
          <cell r="GV266">
            <v>-3.9420000000000002</v>
          </cell>
          <cell r="HD266">
            <v>-0.05</v>
          </cell>
        </row>
        <row r="267">
          <cell r="D267">
            <v>359.47199999999998</v>
          </cell>
          <cell r="L267">
            <v>10.372</v>
          </cell>
          <cell r="DY267">
            <v>20.875</v>
          </cell>
          <cell r="EG267">
            <v>0.57999999999999996</v>
          </cell>
          <cell r="GV267">
            <v>-3.895</v>
          </cell>
          <cell r="HD267">
            <v>-5.7000000000000002E-2</v>
          </cell>
        </row>
        <row r="268">
          <cell r="D268">
            <v>362.29500000000002</v>
          </cell>
          <cell r="L268">
            <v>10.347</v>
          </cell>
          <cell r="DY268">
            <v>21.088999999999999</v>
          </cell>
          <cell r="EG268">
            <v>0.58799999999999997</v>
          </cell>
          <cell r="GV268">
            <v>-3.85</v>
          </cell>
          <cell r="HD268">
            <v>-6.9000000000000006E-2</v>
          </cell>
        </row>
        <row r="269">
          <cell r="D269">
            <v>362.17599999999999</v>
          </cell>
          <cell r="L269">
            <v>10.590999999999999</v>
          </cell>
          <cell r="DY269">
            <v>21.085999999999999</v>
          </cell>
          <cell r="EG269">
            <v>0.59399999999999997</v>
          </cell>
          <cell r="GV269">
            <v>-5.367</v>
          </cell>
          <cell r="HD269">
            <v>-9.6000000000000002E-2</v>
          </cell>
        </row>
        <row r="270">
          <cell r="D270">
            <v>362.404</v>
          </cell>
          <cell r="L270">
            <v>10.904999999999999</v>
          </cell>
          <cell r="DY270">
            <v>21.167000000000002</v>
          </cell>
          <cell r="EG270">
            <v>0.59899999999999998</v>
          </cell>
          <cell r="GV270">
            <v>-6.0010000000000003</v>
          </cell>
          <cell r="HD270">
            <v>-0.11600000000000001</v>
          </cell>
        </row>
        <row r="271">
          <cell r="D271">
            <v>365.08499999999998</v>
          </cell>
          <cell r="L271">
            <v>10.89</v>
          </cell>
          <cell r="DY271">
            <v>21.324000000000002</v>
          </cell>
          <cell r="EG271">
            <v>0.60099999999999998</v>
          </cell>
          <cell r="GV271">
            <v>-6.4080000000000004</v>
          </cell>
          <cell r="HD271">
            <v>-0.13400000000000001</v>
          </cell>
        </row>
        <row r="272">
          <cell r="D272">
            <v>366.322</v>
          </cell>
          <cell r="L272">
            <v>10.535</v>
          </cell>
          <cell r="DY272">
            <v>21.379000000000001</v>
          </cell>
          <cell r="EG272">
            <v>0.59799999999999998</v>
          </cell>
          <cell r="GV272">
            <v>-6.5880000000000001</v>
          </cell>
          <cell r="HD272">
            <v>-0.151</v>
          </cell>
        </row>
        <row r="273">
          <cell r="D273">
            <v>369.839</v>
          </cell>
          <cell r="L273">
            <v>10.801</v>
          </cell>
          <cell r="DY273">
            <v>21.318999999999999</v>
          </cell>
          <cell r="EG273">
            <v>0.57899999999999996</v>
          </cell>
          <cell r="GV273">
            <v>-7.8650000000000002</v>
          </cell>
          <cell r="HD273">
            <v>-0.17199999999999999</v>
          </cell>
        </row>
        <row r="274">
          <cell r="D274">
            <v>370.88799999999998</v>
          </cell>
          <cell r="L274">
            <v>10.871</v>
          </cell>
          <cell r="DY274">
            <v>21.608000000000001</v>
          </cell>
          <cell r="EG274">
            <v>0.57599999999999996</v>
          </cell>
          <cell r="GV274">
            <v>-7.7619999999999996</v>
          </cell>
          <cell r="HD274">
            <v>-0.18099999999999999</v>
          </cell>
        </row>
        <row r="275">
          <cell r="D275">
            <v>373.32299999999998</v>
          </cell>
          <cell r="L275">
            <v>10.965999999999999</v>
          </cell>
          <cell r="DY275">
            <v>21.972000000000001</v>
          </cell>
          <cell r="EG275">
            <v>0.57699999999999996</v>
          </cell>
          <cell r="GV275">
            <v>-7.6559999999999997</v>
          </cell>
          <cell r="HD275">
            <v>-0.186</v>
          </cell>
        </row>
        <row r="276">
          <cell r="D276">
            <v>375.495</v>
          </cell>
          <cell r="L276">
            <v>11.212</v>
          </cell>
          <cell r="DY276">
            <v>21.712</v>
          </cell>
          <cell r="EG276">
            <v>0.56100000000000005</v>
          </cell>
          <cell r="GV276">
            <v>-7.5469999999999997</v>
          </cell>
          <cell r="HD276">
            <v>-0.186</v>
          </cell>
        </row>
        <row r="277">
          <cell r="D277">
            <v>379.52499999999998</v>
          </cell>
          <cell r="L277">
            <v>11.167999999999999</v>
          </cell>
          <cell r="DY277">
            <v>21.893000000000001</v>
          </cell>
          <cell r="EG277">
            <v>0.55800000000000005</v>
          </cell>
          <cell r="GV277">
            <v>-7.4870000000000001</v>
          </cell>
          <cell r="HD277">
            <v>-0.183</v>
          </cell>
        </row>
        <row r="278">
          <cell r="D278">
            <v>376.54199999999997</v>
          </cell>
          <cell r="L278">
            <v>10.99</v>
          </cell>
          <cell r="DY278">
            <v>22.143999999999998</v>
          </cell>
          <cell r="EG278">
            <v>0.55800000000000005</v>
          </cell>
          <cell r="GV278">
            <v>-7.5220000000000002</v>
          </cell>
          <cell r="HD278">
            <v>-0.183</v>
          </cell>
        </row>
        <row r="279">
          <cell r="D279">
            <v>377.91199999999998</v>
          </cell>
          <cell r="L279">
            <v>11.24</v>
          </cell>
          <cell r="DY279">
            <v>22.14</v>
          </cell>
          <cell r="EG279">
            <v>0.55500000000000005</v>
          </cell>
          <cell r="GV279">
            <v>-7.5469999999999997</v>
          </cell>
          <cell r="HD279">
            <v>-0.185</v>
          </cell>
        </row>
        <row r="280">
          <cell r="D280">
            <v>379.82600000000002</v>
          </cell>
          <cell r="L280">
            <v>11.148</v>
          </cell>
          <cell r="DY280">
            <v>22.542999999999999</v>
          </cell>
          <cell r="EG280">
            <v>0.56399999999999995</v>
          </cell>
          <cell r="GV280">
            <v>-7.6120000000000001</v>
          </cell>
          <cell r="HD280">
            <v>-0.189</v>
          </cell>
        </row>
        <row r="281">
          <cell r="D281">
            <v>382.59500000000003</v>
          </cell>
          <cell r="L281">
            <v>11.214</v>
          </cell>
          <cell r="DY281">
            <v>22.552</v>
          </cell>
          <cell r="EG281">
            <v>0.56999999999999995</v>
          </cell>
          <cell r="GV281">
            <v>-7.6950000000000003</v>
          </cell>
          <cell r="HD281">
            <v>-0.19500000000000001</v>
          </cell>
        </row>
        <row r="282">
          <cell r="D282">
            <v>386.30500000000001</v>
          </cell>
          <cell r="L282">
            <v>11.069000000000001</v>
          </cell>
          <cell r="DY282">
            <v>22.800999999999998</v>
          </cell>
          <cell r="EG282">
            <v>0.57699999999999996</v>
          </cell>
          <cell r="GV282">
            <v>-7.7960000000000003</v>
          </cell>
          <cell r="HD282">
            <v>-0.2</v>
          </cell>
        </row>
        <row r="283">
          <cell r="D283">
            <v>390.17599999999999</v>
          </cell>
          <cell r="L283">
            <v>11.382999999999999</v>
          </cell>
          <cell r="DY283">
            <v>22.852</v>
          </cell>
          <cell r="EG283">
            <v>0.57599999999999996</v>
          </cell>
          <cell r="GV283">
            <v>-7.79</v>
          </cell>
          <cell r="HD283">
            <v>-0.20100000000000001</v>
          </cell>
        </row>
        <row r="284">
          <cell r="D284">
            <v>393.46300000000002</v>
          </cell>
          <cell r="L284">
            <v>11.202999999999999</v>
          </cell>
          <cell r="DY284">
            <v>23</v>
          </cell>
          <cell r="EG284">
            <v>0.57799999999999996</v>
          </cell>
          <cell r="GV284">
            <v>-7.8220000000000001</v>
          </cell>
          <cell r="HD284">
            <v>-0.20200000000000001</v>
          </cell>
        </row>
        <row r="285">
          <cell r="D285">
            <v>394.21600000000001</v>
          </cell>
          <cell r="L285">
            <v>11.074999999999999</v>
          </cell>
          <cell r="DY285">
            <v>23.295000000000002</v>
          </cell>
          <cell r="EG285">
            <v>0.57699999999999996</v>
          </cell>
          <cell r="GV285">
            <v>-8.6050000000000004</v>
          </cell>
          <cell r="HD285">
            <v>-0.20699999999999999</v>
          </cell>
        </row>
        <row r="286">
          <cell r="D286">
            <v>396.84100000000001</v>
          </cell>
          <cell r="L286">
            <v>11.087999999999999</v>
          </cell>
          <cell r="DY286">
            <v>23.657</v>
          </cell>
          <cell r="EG286">
            <v>0.57999999999999996</v>
          </cell>
          <cell r="GV286">
            <v>-8.6880000000000006</v>
          </cell>
          <cell r="HD286">
            <v>-0.20799999999999999</v>
          </cell>
        </row>
        <row r="287">
          <cell r="D287">
            <v>401.16899999999998</v>
          </cell>
          <cell r="L287">
            <v>11.169</v>
          </cell>
          <cell r="DY287">
            <v>23.882000000000001</v>
          </cell>
          <cell r="EG287">
            <v>0.58099999999999996</v>
          </cell>
          <cell r="GV287">
            <v>-8.81</v>
          </cell>
          <cell r="HD287">
            <v>-0.21</v>
          </cell>
        </row>
        <row r="288">
          <cell r="D288">
            <v>404.995</v>
          </cell>
          <cell r="L288">
            <v>11.417999999999999</v>
          </cell>
          <cell r="DY288">
            <v>23.768000000000001</v>
          </cell>
          <cell r="EG288">
            <v>0.57999999999999996</v>
          </cell>
          <cell r="GV288">
            <v>-8.9329999999999998</v>
          </cell>
          <cell r="HD288">
            <v>-0.21099999999999999</v>
          </cell>
        </row>
        <row r="289">
          <cell r="D289">
            <v>410.26900000000001</v>
          </cell>
          <cell r="L289">
            <v>11.545</v>
          </cell>
          <cell r="DY289">
            <v>25.771000000000001</v>
          </cell>
          <cell r="EG289">
            <v>0.64600000000000002</v>
          </cell>
          <cell r="GV289">
            <v>-9.4190000000000005</v>
          </cell>
          <cell r="HD289">
            <v>-0.23400000000000001</v>
          </cell>
        </row>
        <row r="290">
          <cell r="D290">
            <v>415.12200000000001</v>
          </cell>
          <cell r="L290">
            <v>11.574</v>
          </cell>
          <cell r="DY290">
            <v>26.102</v>
          </cell>
          <cell r="EG290">
            <v>0.65900000000000003</v>
          </cell>
          <cell r="GV290">
            <v>-9.4459999999999997</v>
          </cell>
          <cell r="HD290">
            <v>-0.224</v>
          </cell>
        </row>
        <row r="291">
          <cell r="D291">
            <v>417.69099999999997</v>
          </cell>
          <cell r="L291">
            <v>11.613</v>
          </cell>
          <cell r="DY291">
            <v>26.332999999999998</v>
          </cell>
          <cell r="EG291">
            <v>0.67</v>
          </cell>
          <cell r="GV291">
            <v>-9.4610000000000003</v>
          </cell>
          <cell r="HD291">
            <v>-0.20499999999999999</v>
          </cell>
        </row>
        <row r="292">
          <cell r="D292">
            <v>416.84699999999998</v>
          </cell>
          <cell r="L292">
            <v>11.628</v>
          </cell>
          <cell r="DY292">
            <v>26.553999999999998</v>
          </cell>
          <cell r="EG292">
            <v>0.68100000000000005</v>
          </cell>
          <cell r="GV292">
            <v>-9.3729999999999993</v>
          </cell>
          <cell r="HD292">
            <v>-0.17499999999999999</v>
          </cell>
        </row>
        <row r="293">
          <cell r="D293">
            <v>398.22300000000001</v>
          </cell>
          <cell r="L293">
            <v>12.03</v>
          </cell>
          <cell r="DY293">
            <v>26.283999999999999</v>
          </cell>
          <cell r="EG293">
            <v>0.68700000000000006</v>
          </cell>
          <cell r="GV293">
            <v>-7.2720000000000002</v>
          </cell>
          <cell r="HD293">
            <v>-0.128</v>
          </cell>
        </row>
        <row r="294">
          <cell r="D294">
            <v>346.77600000000001</v>
          </cell>
          <cell r="L294">
            <v>11.259</v>
          </cell>
          <cell r="DY294">
            <v>25.161000000000001</v>
          </cell>
          <cell r="EG294">
            <v>0.67900000000000005</v>
          </cell>
          <cell r="GV294">
            <v>-12.253</v>
          </cell>
          <cell r="HD294">
            <v>-0.158</v>
          </cell>
        </row>
        <row r="295">
          <cell r="D295">
            <v>403.56599999999997</v>
          </cell>
          <cell r="L295">
            <v>11.384</v>
          </cell>
          <cell r="DY295">
            <v>26.87</v>
          </cell>
          <cell r="EG295">
            <v>0.70299999999999996</v>
          </cell>
          <cell r="GV295">
            <v>-7.1920000000000002</v>
          </cell>
          <cell r="HD295">
            <v>-9.6000000000000002E-2</v>
          </cell>
        </row>
        <row r="296">
          <cell r="D296">
            <v>404.31</v>
          </cell>
          <cell r="L296">
            <v>11.569000000000001</v>
          </cell>
          <cell r="DY296">
            <v>26.838999999999999</v>
          </cell>
          <cell r="EG296">
            <v>0.68500000000000005</v>
          </cell>
          <cell r="GV296">
            <v>-16.471</v>
          </cell>
          <cell r="HD296">
            <v>-0.17299999999999999</v>
          </cell>
        </row>
        <row r="297">
          <cell r="D297">
            <v>405.47199999999998</v>
          </cell>
          <cell r="L297">
            <v>11.266999999999999</v>
          </cell>
          <cell r="DY297">
            <v>23.936</v>
          </cell>
          <cell r="EG297">
            <v>0.55000000000000004</v>
          </cell>
          <cell r="GV297">
            <v>-19.991</v>
          </cell>
          <cell r="HD297">
            <v>-0.22500000000000001</v>
          </cell>
        </row>
        <row r="298">
          <cell r="D298">
            <v>410.44200000000001</v>
          </cell>
          <cell r="L298">
            <v>11.124000000000001</v>
          </cell>
          <cell r="DY298">
            <v>24.178000000000001</v>
          </cell>
          <cell r="EG298">
            <v>0.53600000000000003</v>
          </cell>
          <cell r="GV298">
            <v>-16.164999999999999</v>
          </cell>
          <cell r="HD298">
            <v>-0.19700000000000001</v>
          </cell>
        </row>
        <row r="299">
          <cell r="D299">
            <v>424.69099999999997</v>
          </cell>
          <cell r="L299">
            <v>10.827</v>
          </cell>
          <cell r="DY299">
            <v>24.504000000000001</v>
          </cell>
          <cell r="EG299">
            <v>0.52800000000000002</v>
          </cell>
          <cell r="GV299">
            <v>-8.3849999999999998</v>
          </cell>
          <cell r="HD299">
            <v>-0.151</v>
          </cell>
        </row>
        <row r="300">
          <cell r="D300">
            <v>427.81200000000001</v>
          </cell>
          <cell r="L300">
            <v>10.222</v>
          </cell>
          <cell r="DY300">
            <v>24.282</v>
          </cell>
          <cell r="EG300">
            <v>0.52500000000000002</v>
          </cell>
          <cell r="GV300">
            <v>-7.3929999999999998</v>
          </cell>
          <cell r="HD300">
            <v>-0.14899999999999999</v>
          </cell>
        </row>
        <row r="301">
          <cell r="D301">
            <v>432.66399999999999</v>
          </cell>
          <cell r="L301">
            <v>10.510999999999999</v>
          </cell>
          <cell r="DY301">
            <v>25.788</v>
          </cell>
          <cell r="EG301">
            <v>0.56699999999999995</v>
          </cell>
          <cell r="GV301">
            <v>-8.14</v>
          </cell>
          <cell r="HD301">
            <v>-0.157</v>
          </cell>
        </row>
        <row r="302">
          <cell r="D302">
            <v>444.06299999999999</v>
          </cell>
          <cell r="L302">
            <v>11.831</v>
          </cell>
          <cell r="DY302">
            <v>26.76</v>
          </cell>
          <cell r="EG302">
            <v>0.59399999999999997</v>
          </cell>
          <cell r="GV302">
            <v>-6.6849999999999996</v>
          </cell>
          <cell r="HD302">
            <v>-0.14299999999999999</v>
          </cell>
        </row>
        <row r="303">
          <cell r="D303">
            <v>449.63499999999999</v>
          </cell>
          <cell r="L303">
            <v>12.939</v>
          </cell>
          <cell r="DY303">
            <v>27.666</v>
          </cell>
          <cell r="EG303">
            <v>0.60299999999999998</v>
          </cell>
          <cell r="GV303">
            <v>-7.0259999999999998</v>
          </cell>
          <cell r="HD303">
            <v>-0.156</v>
          </cell>
        </row>
        <row r="304">
          <cell r="D304">
            <v>460.25</v>
          </cell>
          <cell r="L304">
            <v>13.624000000000001</v>
          </cell>
          <cell r="DY304">
            <v>27.977</v>
          </cell>
          <cell r="EG304">
            <v>0.61199999999999999</v>
          </cell>
          <cell r="GV304">
            <v>-7.9249999999999998</v>
          </cell>
          <cell r="HD304">
            <v>-0.22</v>
          </cell>
        </row>
      </sheetData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D52"/>
  <sheetViews>
    <sheetView tabSelected="1" workbookViewId="0">
      <pane xSplit="1" ySplit="2" topLeftCell="B3" activePane="bottomRight" state="frozen"/>
      <selection pane="topRight" activeCell="B1" sqref="B1"/>
      <selection pane="bottomLeft" activeCell="A2" sqref="A2"/>
      <selection pane="bottomRight" activeCell="H10" sqref="H10"/>
    </sheetView>
  </sheetViews>
  <sheetFormatPr baseColWidth="10" defaultRowHeight="15" x14ac:dyDescent="0.25"/>
  <cols>
    <col min="4" max="4" width="17" customWidth="1"/>
  </cols>
  <sheetData>
    <row r="1" spans="1:4" x14ac:dyDescent="0.25">
      <c r="A1" t="s">
        <v>6</v>
      </c>
    </row>
    <row r="2" spans="1:4" ht="60" x14ac:dyDescent="0.25">
      <c r="B2" s="17" t="s">
        <v>7</v>
      </c>
      <c r="C2" s="18" t="s">
        <v>8</v>
      </c>
      <c r="D2" s="19" t="s">
        <v>9</v>
      </c>
    </row>
    <row r="3" spans="1:4" x14ac:dyDescent="0.25">
      <c r="A3" t="s">
        <v>10</v>
      </c>
      <c r="C3">
        <v>2.0105365014514431</v>
      </c>
    </row>
    <row r="4" spans="1:4" x14ac:dyDescent="0.25">
      <c r="A4" t="s">
        <v>11</v>
      </c>
      <c r="B4">
        <v>2</v>
      </c>
      <c r="C4">
        <v>2.1843367075119913</v>
      </c>
      <c r="D4">
        <f t="shared" ref="D4:D52" si="0">B4-C4</f>
        <v>-0.18433670751199127</v>
      </c>
    </row>
    <row r="5" spans="1:4" x14ac:dyDescent="0.25">
      <c r="A5" t="s">
        <v>12</v>
      </c>
      <c r="B5">
        <v>2.2000000000000002</v>
      </c>
      <c r="C5">
        <v>2.2597071928707857</v>
      </c>
      <c r="D5">
        <f t="shared" si="0"/>
        <v>-5.9707192870785519E-2</v>
      </c>
    </row>
    <row r="6" spans="1:4" x14ac:dyDescent="0.25">
      <c r="A6" t="s">
        <v>13</v>
      </c>
      <c r="B6">
        <v>2.2000000000000002</v>
      </c>
      <c r="C6">
        <v>2.4216675517790831</v>
      </c>
      <c r="D6">
        <f t="shared" si="0"/>
        <v>-0.22166755177908293</v>
      </c>
    </row>
    <row r="7" spans="1:4" x14ac:dyDescent="0.25">
      <c r="A7" t="s">
        <v>14</v>
      </c>
      <c r="B7">
        <v>2.2999999999999998</v>
      </c>
      <c r="C7">
        <v>2.6665261382799343</v>
      </c>
      <c r="D7">
        <f t="shared" si="0"/>
        <v>-0.36652613827993452</v>
      </c>
    </row>
    <row r="8" spans="1:4" x14ac:dyDescent="0.25">
      <c r="A8" t="s">
        <v>15</v>
      </c>
      <c r="B8">
        <v>2.2000000000000002</v>
      </c>
      <c r="C8">
        <v>2.5964546402502453</v>
      </c>
      <c r="D8">
        <f t="shared" si="0"/>
        <v>-0.39645464025024513</v>
      </c>
    </row>
    <row r="9" spans="1:4" x14ac:dyDescent="0.25">
      <c r="A9" t="s">
        <v>16</v>
      </c>
      <c r="B9">
        <v>2.1</v>
      </c>
      <c r="C9">
        <v>2.2512708787218561</v>
      </c>
      <c r="D9">
        <f t="shared" si="0"/>
        <v>-0.15127087872185596</v>
      </c>
    </row>
    <row r="10" spans="1:4" x14ac:dyDescent="0.25">
      <c r="A10" t="s">
        <v>17</v>
      </c>
      <c r="B10">
        <v>2.2000000000000002</v>
      </c>
      <c r="C10">
        <v>2.1570050814061936</v>
      </c>
      <c r="D10">
        <f t="shared" si="0"/>
        <v>4.2994918593806553E-2</v>
      </c>
    </row>
    <row r="11" spans="1:4" x14ac:dyDescent="0.25">
      <c r="A11" t="s">
        <v>18</v>
      </c>
      <c r="B11">
        <v>2.1</v>
      </c>
      <c r="C11">
        <v>1.5296170824350863</v>
      </c>
      <c r="D11">
        <f t="shared" si="0"/>
        <v>0.57038291756491377</v>
      </c>
    </row>
    <row r="12" spans="1:4" x14ac:dyDescent="0.25">
      <c r="A12" t="s">
        <v>19</v>
      </c>
      <c r="B12">
        <v>1.9</v>
      </c>
      <c r="C12">
        <v>1.0875088931801891</v>
      </c>
      <c r="D12">
        <f t="shared" si="0"/>
        <v>0.81249110681981085</v>
      </c>
    </row>
    <row r="13" spans="1:4" x14ac:dyDescent="0.25">
      <c r="A13" t="s">
        <v>20</v>
      </c>
      <c r="B13">
        <v>1.8</v>
      </c>
      <c r="C13">
        <v>1.0247564935064846</v>
      </c>
      <c r="D13">
        <f t="shared" si="0"/>
        <v>0.77524350649351548</v>
      </c>
    </row>
    <row r="14" spans="1:4" x14ac:dyDescent="0.25">
      <c r="A14" t="s">
        <v>21</v>
      </c>
      <c r="B14">
        <v>1.6</v>
      </c>
      <c r="C14">
        <v>1.0252766216627629</v>
      </c>
      <c r="D14">
        <f t="shared" si="0"/>
        <v>0.57472337833723719</v>
      </c>
    </row>
    <row r="15" spans="1:4" x14ac:dyDescent="0.25">
      <c r="A15" t="s">
        <v>22</v>
      </c>
      <c r="B15">
        <v>1.6</v>
      </c>
      <c r="C15">
        <v>0.83923154701719405</v>
      </c>
      <c r="D15">
        <f t="shared" si="0"/>
        <v>0.76076845298280604</v>
      </c>
    </row>
    <row r="16" spans="1:4" x14ac:dyDescent="0.25">
      <c r="A16" t="s">
        <v>23</v>
      </c>
      <c r="B16">
        <v>1.5</v>
      </c>
      <c r="C16">
        <v>0.75407198873920223</v>
      </c>
      <c r="D16">
        <f t="shared" si="0"/>
        <v>0.74592801126079777</v>
      </c>
    </row>
    <row r="17" spans="1:4" x14ac:dyDescent="0.25">
      <c r="A17" t="s">
        <v>24</v>
      </c>
      <c r="B17">
        <v>1.4</v>
      </c>
      <c r="C17">
        <v>0.59254795621170864</v>
      </c>
      <c r="D17">
        <f t="shared" si="0"/>
        <v>0.80745204378829127</v>
      </c>
    </row>
    <row r="18" spans="1:4" x14ac:dyDescent="0.25">
      <c r="A18" t="s">
        <v>25</v>
      </c>
      <c r="B18">
        <v>1.4</v>
      </c>
      <c r="C18">
        <v>0.37178456591639986</v>
      </c>
      <c r="D18">
        <f t="shared" si="0"/>
        <v>1.0282154340836001</v>
      </c>
    </row>
    <row r="19" spans="1:4" x14ac:dyDescent="0.25">
      <c r="A19" t="s">
        <v>26</v>
      </c>
      <c r="B19">
        <v>1.4</v>
      </c>
      <c r="C19">
        <v>9.0243657876265537E-2</v>
      </c>
      <c r="D19">
        <f t="shared" si="0"/>
        <v>1.3097563421237344</v>
      </c>
    </row>
    <row r="20" spans="1:4" x14ac:dyDescent="0.25">
      <c r="A20" t="s">
        <v>27</v>
      </c>
      <c r="B20">
        <v>1.3</v>
      </c>
      <c r="C20">
        <v>-3.9916176030330153E-2</v>
      </c>
      <c r="D20">
        <f t="shared" si="0"/>
        <v>1.3399161760303302</v>
      </c>
    </row>
    <row r="21" spans="1:4" x14ac:dyDescent="0.25">
      <c r="A21" t="s">
        <v>28</v>
      </c>
      <c r="B21">
        <v>1.2</v>
      </c>
      <c r="C21">
        <v>0.32947284345048455</v>
      </c>
      <c r="D21">
        <f t="shared" si="0"/>
        <v>0.8705271565495154</v>
      </c>
    </row>
    <row r="22" spans="1:4" x14ac:dyDescent="0.25">
      <c r="A22" t="s">
        <v>29</v>
      </c>
      <c r="B22">
        <v>1.2</v>
      </c>
      <c r="C22">
        <v>0.10011012113324558</v>
      </c>
      <c r="D22">
        <f t="shared" si="0"/>
        <v>1.0998898788667544</v>
      </c>
    </row>
    <row r="23" spans="1:4" x14ac:dyDescent="0.25">
      <c r="A23" t="s">
        <v>30</v>
      </c>
      <c r="B23">
        <v>1.2</v>
      </c>
      <c r="C23">
        <v>0.27048687637749591</v>
      </c>
      <c r="D23">
        <f t="shared" si="0"/>
        <v>0.92951312362250404</v>
      </c>
    </row>
    <row r="24" spans="1:4" x14ac:dyDescent="0.25">
      <c r="A24" t="s">
        <v>31</v>
      </c>
      <c r="B24">
        <v>1.2</v>
      </c>
      <c r="C24">
        <v>-7.9864230807624725E-2</v>
      </c>
      <c r="D24">
        <f t="shared" si="0"/>
        <v>1.2798642308076247</v>
      </c>
    </row>
    <row r="25" spans="1:4" x14ac:dyDescent="0.25">
      <c r="A25" t="s">
        <v>32</v>
      </c>
      <c r="B25">
        <v>1.2</v>
      </c>
      <c r="C25">
        <v>0.30848840680663958</v>
      </c>
      <c r="D25">
        <f t="shared" si="0"/>
        <v>0.89151159319336037</v>
      </c>
    </row>
    <row r="26" spans="1:4" x14ac:dyDescent="0.25">
      <c r="A26" t="s">
        <v>33</v>
      </c>
      <c r="B26">
        <v>1.2</v>
      </c>
      <c r="C26">
        <v>0.51005100510050916</v>
      </c>
      <c r="D26">
        <f t="shared" si="0"/>
        <v>0.6899489948994908</v>
      </c>
    </row>
    <row r="27" spans="1:4" x14ac:dyDescent="0.25">
      <c r="A27" t="s">
        <v>34</v>
      </c>
      <c r="B27">
        <v>1.2</v>
      </c>
      <c r="C27">
        <v>0.80927165551003544</v>
      </c>
      <c r="D27">
        <f t="shared" si="0"/>
        <v>0.39072834448996452</v>
      </c>
    </row>
    <row r="28" spans="1:4" x14ac:dyDescent="0.25">
      <c r="A28" t="s">
        <v>35</v>
      </c>
      <c r="B28">
        <v>1.2</v>
      </c>
      <c r="C28">
        <v>1.3787591167948809</v>
      </c>
      <c r="D28">
        <f t="shared" si="0"/>
        <v>-0.17875911679488099</v>
      </c>
    </row>
    <row r="29" spans="1:4" x14ac:dyDescent="0.25">
      <c r="A29" t="s">
        <v>36</v>
      </c>
      <c r="B29">
        <v>1.3</v>
      </c>
      <c r="C29">
        <v>0.77380952380952106</v>
      </c>
      <c r="D29">
        <f t="shared" si="0"/>
        <v>0.52619047619047898</v>
      </c>
    </row>
    <row r="30" spans="1:4" x14ac:dyDescent="0.25">
      <c r="A30" t="s">
        <v>37</v>
      </c>
      <c r="B30">
        <v>1.3</v>
      </c>
      <c r="C30">
        <v>1.0746268656716351</v>
      </c>
      <c r="D30">
        <f t="shared" si="0"/>
        <v>0.22537313432836492</v>
      </c>
    </row>
    <row r="31" spans="1:4" x14ac:dyDescent="0.25">
      <c r="A31" t="s">
        <v>38</v>
      </c>
      <c r="B31">
        <v>1.4</v>
      </c>
      <c r="C31">
        <v>1.2487611496531104</v>
      </c>
      <c r="D31">
        <f t="shared" si="0"/>
        <v>0.15123885034688955</v>
      </c>
    </row>
    <row r="32" spans="1:4" x14ac:dyDescent="0.25">
      <c r="A32" t="s">
        <v>39</v>
      </c>
      <c r="B32">
        <v>1.5</v>
      </c>
      <c r="C32">
        <v>1.7246476791169751</v>
      </c>
      <c r="D32">
        <f t="shared" si="0"/>
        <v>-0.22464767911697514</v>
      </c>
    </row>
    <row r="33" spans="1:4" x14ac:dyDescent="0.25">
      <c r="A33" t="s">
        <v>40</v>
      </c>
      <c r="B33">
        <v>1.5</v>
      </c>
      <c r="C33">
        <v>2.3134475290411682</v>
      </c>
      <c r="D33">
        <f t="shared" si="0"/>
        <v>-0.81344752904116824</v>
      </c>
    </row>
    <row r="34" spans="1:4" x14ac:dyDescent="0.25">
      <c r="A34" t="s">
        <v>41</v>
      </c>
      <c r="B34">
        <v>1.5</v>
      </c>
      <c r="C34">
        <v>2.5004922228785365</v>
      </c>
      <c r="D34">
        <f t="shared" si="0"/>
        <v>-1.0004922228785365</v>
      </c>
    </row>
    <row r="35" spans="1:4" x14ac:dyDescent="0.25">
      <c r="A35" t="s">
        <v>42</v>
      </c>
      <c r="B35">
        <v>1.6</v>
      </c>
      <c r="C35">
        <v>1.8989819890367965</v>
      </c>
      <c r="D35">
        <f t="shared" si="0"/>
        <v>-0.2989819890367964</v>
      </c>
    </row>
    <row r="36" spans="1:4" x14ac:dyDescent="0.25">
      <c r="A36" t="s">
        <v>43</v>
      </c>
      <c r="B36">
        <v>1.6</v>
      </c>
      <c r="C36">
        <v>1.288509978686303</v>
      </c>
      <c r="D36">
        <f t="shared" si="0"/>
        <v>0.31149002131369707</v>
      </c>
    </row>
    <row r="37" spans="1:4" x14ac:dyDescent="0.25">
      <c r="A37" t="s">
        <v>44</v>
      </c>
      <c r="B37">
        <v>1.7</v>
      </c>
      <c r="C37">
        <v>1.3663042432406236</v>
      </c>
      <c r="D37">
        <f t="shared" si="0"/>
        <v>0.33369575675937635</v>
      </c>
    </row>
    <row r="38" spans="1:4" x14ac:dyDescent="0.25">
      <c r="A38" t="s">
        <v>45</v>
      </c>
      <c r="B38">
        <v>1.7</v>
      </c>
      <c r="C38">
        <v>1.1140991164041436</v>
      </c>
      <c r="D38">
        <f t="shared" si="0"/>
        <v>0.58590088359585635</v>
      </c>
    </row>
    <row r="39" spans="1:4" x14ac:dyDescent="0.25">
      <c r="A39" t="s">
        <v>46</v>
      </c>
      <c r="B39">
        <v>1.7</v>
      </c>
      <c r="C39">
        <v>1.6138328530259427</v>
      </c>
      <c r="D39">
        <f t="shared" si="0"/>
        <v>8.6167146974057252E-2</v>
      </c>
    </row>
    <row r="40" spans="1:4" x14ac:dyDescent="0.25">
      <c r="A40" t="s">
        <v>47</v>
      </c>
      <c r="B40">
        <v>0</v>
      </c>
      <c r="C40">
        <v>0.75561932089909245</v>
      </c>
      <c r="D40">
        <f t="shared" si="0"/>
        <v>-0.75561932089909245</v>
      </c>
    </row>
    <row r="41" spans="1:4" x14ac:dyDescent="0.25">
      <c r="A41" t="s">
        <v>48</v>
      </c>
      <c r="B41">
        <v>1.5</v>
      </c>
      <c r="C41">
        <v>0.21831988609397612</v>
      </c>
      <c r="D41">
        <f t="shared" si="0"/>
        <v>1.2816801139060239</v>
      </c>
    </row>
    <row r="42" spans="1:4" x14ac:dyDescent="0.25">
      <c r="A42" t="s">
        <v>49</v>
      </c>
      <c r="B42">
        <v>1.5</v>
      </c>
      <c r="C42">
        <v>1.8996960486328263E-2</v>
      </c>
      <c r="D42">
        <f t="shared" si="0"/>
        <v>1.4810030395136717</v>
      </c>
    </row>
    <row r="43" spans="1:4" x14ac:dyDescent="0.25">
      <c r="A43" t="s">
        <v>50</v>
      </c>
      <c r="B43">
        <v>1.6</v>
      </c>
      <c r="C43">
        <v>-2.8360748723765816E-2</v>
      </c>
      <c r="D43">
        <f t="shared" si="0"/>
        <v>1.6283607487237659</v>
      </c>
    </row>
    <row r="44" spans="1:4" x14ac:dyDescent="0.25">
      <c r="A44" t="s">
        <v>51</v>
      </c>
      <c r="B44">
        <v>0</v>
      </c>
      <c r="C44">
        <v>1.3859882285931269</v>
      </c>
      <c r="D44">
        <f t="shared" si="0"/>
        <v>-1.3859882285931269</v>
      </c>
    </row>
    <row r="45" spans="1:4" x14ac:dyDescent="0.25">
      <c r="A45" t="s">
        <v>52</v>
      </c>
      <c r="B45">
        <v>1.4</v>
      </c>
      <c r="C45">
        <v>1.8848266717181206</v>
      </c>
      <c r="D45">
        <f t="shared" si="0"/>
        <v>-0.48482667171812066</v>
      </c>
    </row>
    <row r="46" spans="1:4" x14ac:dyDescent="0.25">
      <c r="A46" t="s">
        <v>53</v>
      </c>
      <c r="B46">
        <v>1.5</v>
      </c>
      <c r="C46">
        <v>2.716049382716057</v>
      </c>
      <c r="D46">
        <f t="shared" si="0"/>
        <v>-1.216049382716057</v>
      </c>
    </row>
    <row r="47" spans="1:4" x14ac:dyDescent="0.25">
      <c r="A47" t="s">
        <v>54</v>
      </c>
      <c r="B47">
        <v>1.7</v>
      </c>
      <c r="C47">
        <v>3.3947990543735207</v>
      </c>
      <c r="D47">
        <f t="shared" si="0"/>
        <v>-1.6947990543735207</v>
      </c>
    </row>
    <row r="48" spans="1:4" x14ac:dyDescent="0.25">
      <c r="A48" t="s">
        <v>55</v>
      </c>
      <c r="B48">
        <v>2.2999999999999998</v>
      </c>
      <c r="C48">
        <v>5.1123595505617958</v>
      </c>
      <c r="D48">
        <f t="shared" si="0"/>
        <v>-2.812359550561796</v>
      </c>
    </row>
    <row r="49" spans="1:4" x14ac:dyDescent="0.25">
      <c r="A49" t="s">
        <v>56</v>
      </c>
      <c r="B49">
        <v>3.1</v>
      </c>
      <c r="C49">
        <v>6.5352793529794617</v>
      </c>
      <c r="D49">
        <f t="shared" si="0"/>
        <v>-3.4352793529794616</v>
      </c>
    </row>
    <row r="50" spans="1:4" x14ac:dyDescent="0.25">
      <c r="A50" t="s">
        <v>57</v>
      </c>
      <c r="B50">
        <v>3.7</v>
      </c>
      <c r="C50">
        <v>6.2315088757396442</v>
      </c>
      <c r="D50">
        <f t="shared" si="0"/>
        <v>-2.531508875739644</v>
      </c>
    </row>
    <row r="51" spans="1:4" x14ac:dyDescent="0.25">
      <c r="A51" t="s">
        <v>58</v>
      </c>
      <c r="B51">
        <v>3.9</v>
      </c>
      <c r="C51">
        <v>6.7312968721419342</v>
      </c>
      <c r="D51">
        <f t="shared" si="0"/>
        <v>-2.8312968721419343</v>
      </c>
    </row>
    <row r="52" spans="1:4" x14ac:dyDescent="0.25">
      <c r="A52" t="s">
        <v>59</v>
      </c>
      <c r="B52">
        <v>4.7</v>
      </c>
      <c r="C52">
        <v>6.6809192944949247</v>
      </c>
      <c r="D52">
        <f t="shared" si="0"/>
        <v>-1.9809192944949245</v>
      </c>
    </row>
  </sheetData>
  <pageMargins left="0.7" right="0.7" top="0.75" bottom="0.75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"/>
  <sheetViews>
    <sheetView workbookViewId="0">
      <selection activeCell="B2" sqref="B2"/>
    </sheetView>
  </sheetViews>
  <sheetFormatPr baseColWidth="10" defaultRowHeight="15" x14ac:dyDescent="0.25"/>
  <sheetData>
    <row r="1" spans="1:5" x14ac:dyDescent="0.25">
      <c r="B1" t="s">
        <v>0</v>
      </c>
      <c r="C1" t="s">
        <v>1</v>
      </c>
      <c r="D1" t="s">
        <v>2</v>
      </c>
      <c r="E1" t="s">
        <v>3</v>
      </c>
    </row>
    <row r="2" spans="1:5" x14ac:dyDescent="0.25">
      <c r="A2" t="s">
        <v>4</v>
      </c>
      <c r="B2">
        <v>-2.2000000000000002</v>
      </c>
      <c r="C2">
        <v>-1.8</v>
      </c>
      <c r="D2">
        <v>-1.1000000000000001</v>
      </c>
      <c r="E2">
        <v>-0.2</v>
      </c>
    </row>
    <row r="3" spans="1:5" x14ac:dyDescent="0.25">
      <c r="A3" t="s">
        <v>5</v>
      </c>
      <c r="B3">
        <v>-2.9</v>
      </c>
      <c r="C3">
        <v>-2.2000000000000002</v>
      </c>
      <c r="D3">
        <v>-1.6</v>
      </c>
      <c r="E3">
        <v>-0.5</v>
      </c>
    </row>
    <row r="5" spans="1:5" x14ac:dyDescent="0.25">
      <c r="A5" t="s">
        <v>502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10"/>
  <sheetViews>
    <sheetView workbookViewId="0">
      <selection activeCell="G22" sqref="G22"/>
    </sheetView>
  </sheetViews>
  <sheetFormatPr baseColWidth="10" defaultRowHeight="15" x14ac:dyDescent="0.25"/>
  <cols>
    <col min="1" max="1" width="11.42578125" style="2" customWidth="1"/>
    <col min="2" max="2" width="13.140625" style="22" customWidth="1"/>
    <col min="3" max="3" width="12.7109375" style="22" customWidth="1"/>
    <col min="4" max="4" width="12.5703125" style="22" customWidth="1"/>
    <col min="5" max="16384" width="11.42578125" style="1"/>
  </cols>
  <sheetData>
    <row r="1" spans="1:4" ht="45" x14ac:dyDescent="0.25">
      <c r="A1" s="30" t="s">
        <v>505</v>
      </c>
      <c r="B1" s="21" t="s">
        <v>60</v>
      </c>
      <c r="C1" s="21" t="s">
        <v>61</v>
      </c>
      <c r="D1" s="21" t="s">
        <v>62</v>
      </c>
    </row>
    <row r="2" spans="1:4" x14ac:dyDescent="0.25">
      <c r="A2" s="3" t="s">
        <v>63</v>
      </c>
      <c r="B2" s="22">
        <v>3.3231999999999999</v>
      </c>
      <c r="C2" s="22">
        <v>4.3268999999999993</v>
      </c>
      <c r="D2" s="23">
        <v>2.6970000000000001</v>
      </c>
    </row>
    <row r="3" spans="1:4" x14ac:dyDescent="0.25">
      <c r="A3" s="3" t="s">
        <v>64</v>
      </c>
      <c r="B3" s="22">
        <v>3.3350999999999997</v>
      </c>
      <c r="C3" s="22">
        <v>4.3643999999999998</v>
      </c>
      <c r="D3" s="23">
        <v>2.7679999999999998</v>
      </c>
    </row>
    <row r="4" spans="1:4" x14ac:dyDescent="0.25">
      <c r="A4" s="3" t="s">
        <v>65</v>
      </c>
      <c r="B4" s="22">
        <v>3.3436999999999997</v>
      </c>
      <c r="C4" s="22">
        <v>4.4106999999999994</v>
      </c>
      <c r="D4" s="23">
        <v>2.7879999999999998</v>
      </c>
    </row>
    <row r="5" spans="1:4" x14ac:dyDescent="0.25">
      <c r="A5" s="3" t="s">
        <v>66</v>
      </c>
      <c r="B5" s="22">
        <v>3.3725000000000001</v>
      </c>
      <c r="C5" s="22">
        <v>4.4504999999999999</v>
      </c>
      <c r="D5" s="23">
        <v>2.8010000000000002</v>
      </c>
    </row>
    <row r="6" spans="1:4" x14ac:dyDescent="0.25">
      <c r="A6" s="3" t="s">
        <v>67</v>
      </c>
      <c r="B6" s="22">
        <v>3.3908</v>
      </c>
      <c r="C6" s="22">
        <v>4.4906000000000006</v>
      </c>
      <c r="D6" s="23">
        <v>2.8119999999999998</v>
      </c>
    </row>
    <row r="7" spans="1:4" x14ac:dyDescent="0.25">
      <c r="A7" s="3" t="s">
        <v>68</v>
      </c>
      <c r="B7" s="22">
        <v>3.4018999999999999</v>
      </c>
      <c r="C7" s="22">
        <v>4.5278</v>
      </c>
      <c r="D7" s="23">
        <v>2.81</v>
      </c>
    </row>
    <row r="8" spans="1:4" x14ac:dyDescent="0.25">
      <c r="A8" s="3" t="s">
        <v>69</v>
      </c>
      <c r="B8" s="22">
        <v>3.3759999999999999</v>
      </c>
      <c r="C8" s="22">
        <v>4.5537999999999998</v>
      </c>
      <c r="D8" s="23">
        <v>2.8050000000000002</v>
      </c>
    </row>
    <row r="9" spans="1:4" x14ac:dyDescent="0.25">
      <c r="A9" s="3" t="s">
        <v>70</v>
      </c>
      <c r="B9" s="22">
        <v>3.3650000000000002</v>
      </c>
      <c r="C9" s="22">
        <v>4.5617999999999999</v>
      </c>
      <c r="D9" s="23">
        <v>2.778</v>
      </c>
    </row>
    <row r="10" spans="1:4" x14ac:dyDescent="0.25">
      <c r="A10" s="3" t="s">
        <v>71</v>
      </c>
      <c r="B10" s="22">
        <v>3.3395999999999999</v>
      </c>
      <c r="C10" s="22">
        <v>4.5753000000000004</v>
      </c>
      <c r="D10" s="23">
        <v>2.73</v>
      </c>
    </row>
    <row r="11" spans="1:4" x14ac:dyDescent="0.25">
      <c r="A11" s="3" t="s">
        <v>72</v>
      </c>
      <c r="B11" s="22">
        <v>3.3168000000000002</v>
      </c>
      <c r="C11" s="22">
        <v>4.5766</v>
      </c>
      <c r="D11" s="23">
        <v>2.702</v>
      </c>
    </row>
    <row r="12" spans="1:4" x14ac:dyDescent="0.25">
      <c r="A12" s="3" t="s">
        <v>73</v>
      </c>
      <c r="B12" s="22">
        <v>3.3008000000000002</v>
      </c>
      <c r="C12" s="22">
        <v>4.5785</v>
      </c>
      <c r="D12" s="23">
        <v>2.6930000000000001</v>
      </c>
    </row>
    <row r="13" spans="1:4" x14ac:dyDescent="0.25">
      <c r="A13" s="3" t="s">
        <v>74</v>
      </c>
      <c r="B13" s="22">
        <v>3.3038000000000003</v>
      </c>
      <c r="C13" s="22">
        <v>4.5983999999999998</v>
      </c>
      <c r="D13" s="23">
        <v>2.706</v>
      </c>
    </row>
    <row r="14" spans="1:4" x14ac:dyDescent="0.25">
      <c r="A14" s="3" t="s">
        <v>75</v>
      </c>
      <c r="B14" s="22">
        <v>3.2938000000000001</v>
      </c>
      <c r="C14" s="22">
        <v>4.6046000000000005</v>
      </c>
      <c r="D14" s="23">
        <v>2.7240000000000002</v>
      </c>
    </row>
    <row r="15" spans="1:4" x14ac:dyDescent="0.25">
      <c r="A15" s="3" t="s">
        <v>76</v>
      </c>
      <c r="B15" s="22">
        <v>3.2693000000000003</v>
      </c>
      <c r="C15" s="22">
        <v>4.6130000000000004</v>
      </c>
      <c r="D15" s="23">
        <v>2.7120000000000002</v>
      </c>
    </row>
    <row r="16" spans="1:4" x14ac:dyDescent="0.25">
      <c r="A16" s="3" t="s">
        <v>77</v>
      </c>
      <c r="B16" s="22">
        <v>3.1604000000000001</v>
      </c>
      <c r="C16" s="22">
        <v>4.5371999999999995</v>
      </c>
      <c r="D16" s="23">
        <v>2.6389999999999998</v>
      </c>
    </row>
    <row r="17" spans="1:4" x14ac:dyDescent="0.25">
      <c r="A17" s="3" t="s">
        <v>78</v>
      </c>
      <c r="B17" s="22">
        <v>3.0730999999999997</v>
      </c>
      <c r="C17" s="22">
        <v>4.4561999999999999</v>
      </c>
      <c r="D17" s="23">
        <v>2.54</v>
      </c>
    </row>
    <row r="18" spans="1:4" x14ac:dyDescent="0.25">
      <c r="A18" s="3" t="s">
        <v>79</v>
      </c>
      <c r="B18" s="22">
        <v>2.9968000000000004</v>
      </c>
      <c r="C18" s="22">
        <v>4.3635999999999999</v>
      </c>
      <c r="D18" s="23">
        <v>2.4409999999999998</v>
      </c>
    </row>
    <row r="19" spans="1:4" x14ac:dyDescent="0.25">
      <c r="A19" s="3" t="s">
        <v>80</v>
      </c>
      <c r="B19" s="22">
        <v>2.8929999999999998</v>
      </c>
      <c r="C19" s="22">
        <v>4.2223000000000006</v>
      </c>
      <c r="D19" s="23">
        <v>2.3460000000000001</v>
      </c>
    </row>
    <row r="20" spans="1:4" x14ac:dyDescent="0.25">
      <c r="A20" s="3" t="s">
        <v>81</v>
      </c>
      <c r="B20" s="22">
        <v>2.8090999999999999</v>
      </c>
      <c r="C20" s="22">
        <v>4.1123000000000003</v>
      </c>
      <c r="D20" s="23">
        <v>2.2629999999999999</v>
      </c>
    </row>
    <row r="21" spans="1:4" x14ac:dyDescent="0.25">
      <c r="A21" s="3" t="s">
        <v>82</v>
      </c>
      <c r="B21" s="22">
        <v>2.6833</v>
      </c>
      <c r="C21" s="22">
        <v>3.9874999999999998</v>
      </c>
      <c r="D21" s="23">
        <v>2.1789999999999998</v>
      </c>
    </row>
    <row r="22" spans="1:4" x14ac:dyDescent="0.25">
      <c r="A22" s="3" t="s">
        <v>83</v>
      </c>
      <c r="B22" s="22">
        <v>2.5964</v>
      </c>
      <c r="C22" s="22">
        <v>3.8841000000000001</v>
      </c>
      <c r="D22" s="23">
        <v>2.121</v>
      </c>
    </row>
    <row r="23" spans="1:4" x14ac:dyDescent="0.25">
      <c r="A23" s="3" t="s">
        <v>84</v>
      </c>
      <c r="B23" s="22">
        <v>2.5676999999999999</v>
      </c>
      <c r="C23" s="22">
        <v>3.8420000000000001</v>
      </c>
      <c r="D23" s="23">
        <v>2.101</v>
      </c>
    </row>
    <row r="24" spans="1:4" x14ac:dyDescent="0.25">
      <c r="A24" s="3" t="s">
        <v>85</v>
      </c>
      <c r="B24" s="22">
        <v>2.6065999999999998</v>
      </c>
      <c r="C24" s="22">
        <v>3.8407</v>
      </c>
      <c r="D24" s="23">
        <v>2.1070000000000002</v>
      </c>
    </row>
    <row r="25" spans="1:4" x14ac:dyDescent="0.25">
      <c r="A25" s="3" t="s">
        <v>86</v>
      </c>
      <c r="B25" s="22">
        <v>2.6698000000000004</v>
      </c>
      <c r="C25" s="22">
        <v>3.8912</v>
      </c>
      <c r="D25" s="23">
        <v>2.13</v>
      </c>
    </row>
    <row r="26" spans="1:4" x14ac:dyDescent="0.25">
      <c r="A26" s="3" t="s">
        <v>87</v>
      </c>
      <c r="B26" s="22">
        <v>2.6970999999999998</v>
      </c>
      <c r="C26" s="22">
        <v>3.9483999999999999</v>
      </c>
      <c r="D26" s="23">
        <v>2.15</v>
      </c>
    </row>
    <row r="27" spans="1:4" x14ac:dyDescent="0.25">
      <c r="A27" s="3" t="s">
        <v>88</v>
      </c>
      <c r="B27" s="22">
        <v>2.7298</v>
      </c>
      <c r="C27" s="22">
        <v>3.9953000000000003</v>
      </c>
      <c r="D27" s="23">
        <v>2.1749999999999998</v>
      </c>
    </row>
    <row r="28" spans="1:4" x14ac:dyDescent="0.25">
      <c r="A28" s="3" t="s">
        <v>89</v>
      </c>
      <c r="B28" s="22">
        <v>2.7570999999999999</v>
      </c>
      <c r="C28" s="22">
        <v>4.0238000000000005</v>
      </c>
      <c r="D28" s="23">
        <v>2.1800000000000002</v>
      </c>
    </row>
    <row r="29" spans="1:4" x14ac:dyDescent="0.25">
      <c r="A29" s="3" t="s">
        <v>90</v>
      </c>
      <c r="B29" s="22">
        <v>2.7758000000000003</v>
      </c>
      <c r="C29" s="22">
        <v>4.0427</v>
      </c>
      <c r="D29" s="23">
        <v>2.1920000000000002</v>
      </c>
    </row>
    <row r="30" spans="1:4" x14ac:dyDescent="0.25">
      <c r="A30" s="3" t="s">
        <v>91</v>
      </c>
      <c r="B30" s="22">
        <v>2.8250999999999999</v>
      </c>
      <c r="C30" s="22">
        <v>4.1128999999999998</v>
      </c>
      <c r="D30" s="23">
        <v>2.3250000000000002</v>
      </c>
    </row>
    <row r="31" spans="1:4" x14ac:dyDescent="0.25">
      <c r="A31" s="3" t="s">
        <v>92</v>
      </c>
      <c r="B31" s="22">
        <v>2.8506999999999998</v>
      </c>
      <c r="C31" s="22">
        <v>4.1446999999999994</v>
      </c>
      <c r="D31" s="23">
        <v>2.363</v>
      </c>
    </row>
    <row r="32" spans="1:4" x14ac:dyDescent="0.25">
      <c r="A32" s="3" t="s">
        <v>93</v>
      </c>
      <c r="B32" s="22">
        <v>2.8809999999999998</v>
      </c>
      <c r="C32" s="22">
        <v>4.1867000000000001</v>
      </c>
      <c r="D32" s="23">
        <v>2.3290000000000002</v>
      </c>
    </row>
    <row r="33" spans="1:4" x14ac:dyDescent="0.25">
      <c r="A33" s="3" t="s">
        <v>94</v>
      </c>
      <c r="B33" s="22">
        <v>2.9049999999999998</v>
      </c>
      <c r="C33" s="22">
        <v>4.2461000000000002</v>
      </c>
      <c r="D33" s="23">
        <v>2.4350000000000001</v>
      </c>
    </row>
    <row r="34" spans="1:4" x14ac:dyDescent="0.25">
      <c r="A34" s="3" t="s">
        <v>95</v>
      </c>
      <c r="B34" s="22">
        <v>2.8624000000000001</v>
      </c>
      <c r="C34" s="22">
        <v>4.2181000000000006</v>
      </c>
      <c r="D34" s="23">
        <v>2.5059999999999998</v>
      </c>
    </row>
    <row r="35" spans="1:4" x14ac:dyDescent="0.25">
      <c r="A35" s="3" t="s">
        <v>96</v>
      </c>
      <c r="B35" s="22">
        <v>2.8598000000000003</v>
      </c>
      <c r="C35" s="22">
        <v>4.2553000000000001</v>
      </c>
      <c r="D35" s="23">
        <v>2.4470000000000001</v>
      </c>
    </row>
    <row r="36" spans="1:4" x14ac:dyDescent="0.25">
      <c r="A36" s="3" t="s">
        <v>97</v>
      </c>
      <c r="B36" s="22">
        <v>2.8820000000000001</v>
      </c>
      <c r="C36" s="22">
        <v>4.2971000000000004</v>
      </c>
      <c r="D36" s="23">
        <v>2.4830000000000001</v>
      </c>
    </row>
    <row r="37" spans="1:4" x14ac:dyDescent="0.25">
      <c r="A37" s="3" t="s">
        <v>98</v>
      </c>
      <c r="B37" s="22">
        <v>2.8898999999999999</v>
      </c>
      <c r="C37" s="22">
        <v>4.3372999999999999</v>
      </c>
      <c r="D37" s="23">
        <v>2.5019999999999998</v>
      </c>
    </row>
    <row r="38" spans="1:4" x14ac:dyDescent="0.25">
      <c r="A38" s="3" t="s">
        <v>99</v>
      </c>
      <c r="B38" s="22">
        <v>2.8954</v>
      </c>
      <c r="C38" s="22">
        <v>4.3621000000000008</v>
      </c>
      <c r="D38" s="23">
        <v>2.4289999999999998</v>
      </c>
    </row>
    <row r="39" spans="1:4" x14ac:dyDescent="0.25">
      <c r="A39" s="3" t="s">
        <v>100</v>
      </c>
      <c r="B39" s="22">
        <v>2.8941999999999997</v>
      </c>
      <c r="C39" s="22">
        <v>4.3816000000000006</v>
      </c>
      <c r="D39" s="23">
        <v>2.4849999999999999</v>
      </c>
    </row>
    <row r="40" spans="1:4" x14ac:dyDescent="0.25">
      <c r="A40" s="3" t="s">
        <v>101</v>
      </c>
      <c r="B40" s="22">
        <v>2.8374000000000001</v>
      </c>
      <c r="C40" s="22">
        <v>4.3339999999999996</v>
      </c>
      <c r="D40" s="23">
        <v>2.5409999999999999</v>
      </c>
    </row>
    <row r="41" spans="1:4" x14ac:dyDescent="0.25">
      <c r="A41" s="3" t="s">
        <v>102</v>
      </c>
      <c r="B41" s="22">
        <v>2.7759999999999998</v>
      </c>
      <c r="C41" s="22">
        <v>4.2828999999999997</v>
      </c>
      <c r="D41" s="23">
        <v>2.5630000000000002</v>
      </c>
    </row>
    <row r="42" spans="1:4" x14ac:dyDescent="0.25">
      <c r="A42" s="3" t="s">
        <v>103</v>
      </c>
      <c r="B42" s="22">
        <v>2.7098</v>
      </c>
      <c r="C42" s="22">
        <v>4.2228000000000003</v>
      </c>
      <c r="D42" s="23">
        <v>2.5979999999999999</v>
      </c>
    </row>
    <row r="43" spans="1:4" x14ac:dyDescent="0.25">
      <c r="A43" s="3" t="s">
        <v>104</v>
      </c>
      <c r="B43" s="22">
        <v>2.6056999999999997</v>
      </c>
      <c r="C43" s="22">
        <v>4.1298000000000004</v>
      </c>
      <c r="D43" s="23">
        <v>2.5409999999999999</v>
      </c>
    </row>
    <row r="44" spans="1:4" x14ac:dyDescent="0.25">
      <c r="A44" s="3" t="s">
        <v>105</v>
      </c>
      <c r="B44" s="22">
        <v>2.5234999999999999</v>
      </c>
      <c r="C44" s="22">
        <v>4.0537000000000001</v>
      </c>
      <c r="D44" s="23">
        <v>2.544</v>
      </c>
    </row>
    <row r="45" spans="1:4" x14ac:dyDescent="0.25">
      <c r="A45" s="3" t="s">
        <v>106</v>
      </c>
      <c r="B45" s="22">
        <v>2.4663000000000004</v>
      </c>
      <c r="C45" s="22">
        <v>3.9910999999999999</v>
      </c>
      <c r="D45" s="23">
        <v>2.3769999999999998</v>
      </c>
    </row>
    <row r="46" spans="1:4" x14ac:dyDescent="0.25">
      <c r="A46" s="3" t="s">
        <v>107</v>
      </c>
      <c r="B46" s="22">
        <v>2.3765999999999998</v>
      </c>
      <c r="C46" s="22">
        <v>3.9110999999999998</v>
      </c>
      <c r="D46" s="23">
        <v>2.427</v>
      </c>
    </row>
    <row r="47" spans="1:4" x14ac:dyDescent="0.25">
      <c r="A47" s="3" t="s">
        <v>108</v>
      </c>
      <c r="B47" s="22">
        <v>2.3038000000000003</v>
      </c>
      <c r="C47" s="22">
        <v>3.8401000000000001</v>
      </c>
      <c r="D47" s="23">
        <v>2.3260000000000001</v>
      </c>
    </row>
    <row r="48" spans="1:4" x14ac:dyDescent="0.25">
      <c r="A48" s="3" t="s">
        <v>109</v>
      </c>
      <c r="B48" s="22">
        <v>2.2683</v>
      </c>
      <c r="C48" s="22">
        <v>3.7930999999999999</v>
      </c>
      <c r="D48" s="23">
        <v>2.2850000000000001</v>
      </c>
    </row>
    <row r="49" spans="1:4" x14ac:dyDescent="0.25">
      <c r="A49" s="3" t="s">
        <v>110</v>
      </c>
      <c r="B49" s="22">
        <v>2.2068000000000003</v>
      </c>
      <c r="C49" s="22">
        <v>3.7269999999999999</v>
      </c>
      <c r="D49" s="23">
        <v>2.1459999999999999</v>
      </c>
    </row>
    <row r="50" spans="1:4" x14ac:dyDescent="0.25">
      <c r="A50" s="3" t="s">
        <v>111</v>
      </c>
      <c r="B50" s="22">
        <v>2.1593</v>
      </c>
      <c r="C50" s="22">
        <v>3.6844000000000001</v>
      </c>
      <c r="D50" s="23">
        <v>2.0630000000000002</v>
      </c>
    </row>
    <row r="51" spans="1:4" x14ac:dyDescent="0.25">
      <c r="A51" s="3" t="s">
        <v>112</v>
      </c>
      <c r="B51" s="22">
        <v>2.1641999999999997</v>
      </c>
      <c r="C51" s="22">
        <v>3.6631999999999998</v>
      </c>
      <c r="D51" s="23">
        <v>2.1080000000000001</v>
      </c>
    </row>
    <row r="52" spans="1:4" x14ac:dyDescent="0.25">
      <c r="A52" s="3" t="s">
        <v>113</v>
      </c>
      <c r="B52" s="22">
        <v>2.2186999999999997</v>
      </c>
      <c r="C52" s="22">
        <v>3.6960000000000002</v>
      </c>
      <c r="D52" s="23">
        <v>2.145</v>
      </c>
    </row>
    <row r="53" spans="1:4" x14ac:dyDescent="0.25">
      <c r="A53" s="3" t="s">
        <v>114</v>
      </c>
      <c r="B53" s="22">
        <v>2.3391999999999999</v>
      </c>
      <c r="C53" s="22">
        <v>3.8146</v>
      </c>
      <c r="D53" s="23">
        <v>2.2429999999999999</v>
      </c>
    </row>
    <row r="54" spans="1:4" x14ac:dyDescent="0.25">
      <c r="A54" s="3" t="s">
        <v>115</v>
      </c>
      <c r="B54" s="22">
        <v>2.5356999999999998</v>
      </c>
      <c r="C54" s="22">
        <v>4.0271999999999997</v>
      </c>
      <c r="D54" s="23">
        <v>2.496</v>
      </c>
    </row>
    <row r="55" spans="1:4" x14ac:dyDescent="0.25">
      <c r="A55" s="3" t="s">
        <v>116</v>
      </c>
      <c r="B55" s="22">
        <v>2.6968000000000001</v>
      </c>
      <c r="C55" s="22">
        <v>4.2688000000000006</v>
      </c>
      <c r="D55" s="23">
        <v>2.68</v>
      </c>
    </row>
    <row r="56" spans="1:4" x14ac:dyDescent="0.25">
      <c r="A56" s="3" t="s">
        <v>117</v>
      </c>
      <c r="B56" s="22">
        <v>2.7709999999999999</v>
      </c>
      <c r="C56" s="22">
        <v>4.4329999999999998</v>
      </c>
      <c r="D56" s="23">
        <v>2.665</v>
      </c>
    </row>
    <row r="57" spans="1:4" x14ac:dyDescent="0.25">
      <c r="A57" s="3" t="s">
        <v>118</v>
      </c>
      <c r="B57" s="22">
        <v>2.8454999999999999</v>
      </c>
      <c r="C57" s="22">
        <v>4.5801000000000007</v>
      </c>
      <c r="D57" s="23">
        <v>2.7690000000000001</v>
      </c>
    </row>
    <row r="58" spans="1:4" x14ac:dyDescent="0.25">
      <c r="A58" s="3" t="s">
        <v>119</v>
      </c>
      <c r="B58" s="22">
        <v>2.8730000000000002</v>
      </c>
      <c r="C58" s="22">
        <v>4.6856</v>
      </c>
      <c r="D58" s="23">
        <v>2.7389999999999999</v>
      </c>
    </row>
    <row r="59" spans="1:4" x14ac:dyDescent="0.25">
      <c r="A59" s="3" t="s">
        <v>120</v>
      </c>
      <c r="B59" s="22">
        <v>2.8978999999999999</v>
      </c>
      <c r="C59" s="22">
        <v>4.7939999999999996</v>
      </c>
      <c r="D59" s="23">
        <v>2.7069999999999999</v>
      </c>
    </row>
    <row r="60" spans="1:4" x14ac:dyDescent="0.25">
      <c r="A60" s="3" t="s">
        <v>121</v>
      </c>
      <c r="B60" s="22">
        <v>2.907</v>
      </c>
      <c r="C60" s="22">
        <v>4.8611000000000004</v>
      </c>
      <c r="D60" s="23">
        <v>2.6960000000000002</v>
      </c>
    </row>
    <row r="61" spans="1:4" x14ac:dyDescent="0.25">
      <c r="A61" s="3" t="s">
        <v>122</v>
      </c>
      <c r="B61" s="22">
        <v>2.9076</v>
      </c>
      <c r="C61" s="22">
        <v>4.8742999999999999</v>
      </c>
      <c r="D61" s="23">
        <v>2.6840000000000002</v>
      </c>
    </row>
    <row r="62" spans="1:4" x14ac:dyDescent="0.25">
      <c r="A62" s="3" t="s">
        <v>123</v>
      </c>
      <c r="B62" s="22">
        <v>2.9254000000000002</v>
      </c>
      <c r="C62" s="22">
        <v>4.9142999999999999</v>
      </c>
      <c r="D62" s="23">
        <v>2.6720000000000002</v>
      </c>
    </row>
    <row r="63" spans="1:4" x14ac:dyDescent="0.25">
      <c r="A63" s="3" t="s">
        <v>124</v>
      </c>
      <c r="B63" s="22">
        <v>2.9380999999999999</v>
      </c>
      <c r="C63" s="22">
        <v>4.9536000000000007</v>
      </c>
      <c r="D63" s="23">
        <v>2.65</v>
      </c>
    </row>
    <row r="64" spans="1:4" x14ac:dyDescent="0.25">
      <c r="A64" s="3" t="s">
        <v>125</v>
      </c>
      <c r="B64" s="22">
        <v>2.9916</v>
      </c>
      <c r="C64" s="22">
        <v>5.0106000000000002</v>
      </c>
      <c r="D64" s="23">
        <v>2.6930000000000001</v>
      </c>
    </row>
    <row r="65" spans="1:4" x14ac:dyDescent="0.25">
      <c r="A65" s="3" t="s">
        <v>126</v>
      </c>
      <c r="B65" s="22">
        <v>3.0536999999999996</v>
      </c>
      <c r="C65" s="22">
        <v>5.0873999999999997</v>
      </c>
      <c r="D65" s="23">
        <v>2.7349999999999999</v>
      </c>
    </row>
    <row r="66" spans="1:4" x14ac:dyDescent="0.25">
      <c r="A66" s="3" t="s">
        <v>127</v>
      </c>
      <c r="B66" s="22">
        <v>3.1124999999999998</v>
      </c>
      <c r="C66" s="22">
        <v>5.1856</v>
      </c>
      <c r="D66" s="23">
        <v>2.7759999999999998</v>
      </c>
    </row>
    <row r="67" spans="1:4" x14ac:dyDescent="0.25">
      <c r="A67" s="3" t="s">
        <v>128</v>
      </c>
      <c r="B67" s="22">
        <v>3.1589999999999998</v>
      </c>
      <c r="C67" s="22">
        <v>5.2643999999999993</v>
      </c>
      <c r="D67" s="23">
        <v>2.8519999999999999</v>
      </c>
    </row>
    <row r="68" spans="1:4" x14ac:dyDescent="0.25">
      <c r="A68" s="3" t="s">
        <v>129</v>
      </c>
      <c r="B68" s="22">
        <v>3.2565999999999997</v>
      </c>
      <c r="C68" s="22">
        <v>5.3828000000000005</v>
      </c>
      <c r="D68" s="23">
        <v>2.871</v>
      </c>
    </row>
    <row r="69" spans="1:4" x14ac:dyDescent="0.25">
      <c r="A69" s="3" t="s">
        <v>130</v>
      </c>
      <c r="B69" s="22">
        <v>3.3604000000000003</v>
      </c>
      <c r="C69" s="22">
        <v>5.5146999999999995</v>
      </c>
      <c r="D69" s="23">
        <v>3.008</v>
      </c>
    </row>
    <row r="70" spans="1:4" x14ac:dyDescent="0.25">
      <c r="A70" s="3" t="s">
        <v>131</v>
      </c>
      <c r="B70" s="22">
        <v>3.4503000000000004</v>
      </c>
      <c r="C70" s="22">
        <v>5.6313999999999993</v>
      </c>
      <c r="D70" s="23">
        <v>3.0550000000000002</v>
      </c>
    </row>
    <row r="71" spans="1:4" x14ac:dyDescent="0.25">
      <c r="A71" s="3" t="s">
        <v>132</v>
      </c>
      <c r="B71" s="22">
        <v>3.5196000000000001</v>
      </c>
      <c r="C71" s="22">
        <v>5.7246999999999995</v>
      </c>
      <c r="D71" s="23">
        <v>3.097</v>
      </c>
    </row>
    <row r="72" spans="1:4" x14ac:dyDescent="0.25">
      <c r="A72" s="3" t="s">
        <v>133</v>
      </c>
      <c r="B72" s="22">
        <v>3.5263</v>
      </c>
      <c r="C72" s="22">
        <v>5.7551000000000005</v>
      </c>
      <c r="D72" s="23">
        <v>3.0459999999999998</v>
      </c>
    </row>
    <row r="73" spans="1:4" x14ac:dyDescent="0.25">
      <c r="A73" s="3" t="s">
        <v>134</v>
      </c>
      <c r="B73" s="22">
        <v>3.5493000000000001</v>
      </c>
      <c r="C73" s="22">
        <v>5.8531000000000004</v>
      </c>
      <c r="D73" s="23">
        <v>2.9969999999999999</v>
      </c>
    </row>
    <row r="74" spans="1:4" x14ac:dyDescent="0.25">
      <c r="A74" s="3" t="s">
        <v>135</v>
      </c>
      <c r="B74" s="22">
        <v>3.5998000000000001</v>
      </c>
      <c r="C74" s="22">
        <v>5.9375</v>
      </c>
      <c r="D74" s="23">
        <v>3.008</v>
      </c>
    </row>
    <row r="75" spans="1:4" x14ac:dyDescent="0.25">
      <c r="A75" s="3" t="s">
        <v>136</v>
      </c>
      <c r="B75" s="22">
        <v>3.6446999999999998</v>
      </c>
      <c r="C75" s="22">
        <v>6.0181000000000004</v>
      </c>
      <c r="D75" s="23">
        <v>3.01</v>
      </c>
    </row>
    <row r="76" spans="1:4" x14ac:dyDescent="0.25">
      <c r="A76" s="3" t="s">
        <v>137</v>
      </c>
      <c r="B76" s="22">
        <v>3.6804999999999999</v>
      </c>
      <c r="C76" s="22">
        <v>6.0759999999999996</v>
      </c>
      <c r="D76" s="23">
        <v>3.0459999999999998</v>
      </c>
    </row>
    <row r="77" spans="1:4" x14ac:dyDescent="0.25">
      <c r="A77" s="3" t="s">
        <v>138</v>
      </c>
      <c r="B77" s="22">
        <v>3.7331999999999996</v>
      </c>
      <c r="C77" s="22">
        <v>6.1661000000000001</v>
      </c>
      <c r="D77" s="23">
        <v>3.101</v>
      </c>
    </row>
    <row r="78" spans="1:4" x14ac:dyDescent="0.25">
      <c r="A78" s="3" t="s">
        <v>139</v>
      </c>
      <c r="B78" s="22">
        <v>3.7656999999999998</v>
      </c>
      <c r="C78" s="22">
        <v>6.2587000000000002</v>
      </c>
      <c r="D78" s="23">
        <v>3.0539999999999998</v>
      </c>
    </row>
    <row r="79" spans="1:4" x14ac:dyDescent="0.25">
      <c r="A79" s="3" t="s">
        <v>140</v>
      </c>
      <c r="B79" s="22">
        <v>3.8171999999999997</v>
      </c>
      <c r="C79" s="22">
        <v>6.3868999999999998</v>
      </c>
      <c r="D79" s="23">
        <v>3.1110000000000002</v>
      </c>
    </row>
    <row r="80" spans="1:4" x14ac:dyDescent="0.25">
      <c r="A80" s="3" t="s">
        <v>141</v>
      </c>
      <c r="B80" s="22">
        <v>3.8073999999999999</v>
      </c>
      <c r="C80" s="22">
        <v>6.4184999999999999</v>
      </c>
      <c r="D80" s="23">
        <v>3.0790000000000002</v>
      </c>
    </row>
    <row r="81" spans="1:4" x14ac:dyDescent="0.25">
      <c r="A81" s="3" t="s">
        <v>142</v>
      </c>
      <c r="B81" s="22">
        <v>3.8374000000000001</v>
      </c>
      <c r="C81" s="22">
        <v>6.4740000000000002</v>
      </c>
      <c r="D81" s="23">
        <v>3.0430000000000001</v>
      </c>
    </row>
    <row r="82" spans="1:4" x14ac:dyDescent="0.25">
      <c r="A82" s="3" t="s">
        <v>143</v>
      </c>
      <c r="B82" s="22">
        <v>3.8235000000000001</v>
      </c>
      <c r="C82" s="22">
        <v>6.4954999999999998</v>
      </c>
      <c r="D82" s="23">
        <v>3.0510000000000002</v>
      </c>
    </row>
    <row r="83" spans="1:4" x14ac:dyDescent="0.25">
      <c r="A83" s="3" t="s">
        <v>144</v>
      </c>
      <c r="B83" s="22">
        <v>3.7808999999999999</v>
      </c>
      <c r="C83" s="22">
        <v>6.4886999999999997</v>
      </c>
      <c r="D83" s="23">
        <v>2.984</v>
      </c>
    </row>
    <row r="84" spans="1:4" x14ac:dyDescent="0.25">
      <c r="A84" s="3" t="s">
        <v>145</v>
      </c>
      <c r="B84" s="22">
        <v>3.7579000000000002</v>
      </c>
      <c r="C84" s="22">
        <v>6.5366999999999997</v>
      </c>
      <c r="D84" s="23">
        <v>2.9390000000000001</v>
      </c>
    </row>
    <row r="85" spans="1:4" x14ac:dyDescent="0.25">
      <c r="A85" s="3" t="s">
        <v>146</v>
      </c>
      <c r="B85" s="22">
        <v>3.7275999999999998</v>
      </c>
      <c r="C85" s="22">
        <v>6.5573999999999995</v>
      </c>
      <c r="D85" s="23">
        <v>2.9809999999999999</v>
      </c>
    </row>
    <row r="86" spans="1:4" x14ac:dyDescent="0.25">
      <c r="A86" s="3" t="s">
        <v>147</v>
      </c>
      <c r="B86" s="22">
        <v>3.7473000000000001</v>
      </c>
      <c r="C86" s="22">
        <v>6.5888999999999998</v>
      </c>
      <c r="D86" s="23">
        <v>2.8530000000000002</v>
      </c>
    </row>
    <row r="87" spans="1:4" x14ac:dyDescent="0.25">
      <c r="A87" s="3" t="s">
        <v>148</v>
      </c>
      <c r="B87" s="22">
        <v>3.7446999999999999</v>
      </c>
      <c r="C87" s="22">
        <v>6.6161000000000003</v>
      </c>
      <c r="D87" s="23">
        <v>2.8490000000000002</v>
      </c>
    </row>
    <row r="88" spans="1:4" x14ac:dyDescent="0.25">
      <c r="A88" s="3" t="s">
        <v>149</v>
      </c>
      <c r="B88" s="22">
        <v>3.7464</v>
      </c>
      <c r="C88" s="22">
        <v>6.6295000000000002</v>
      </c>
      <c r="D88" s="23">
        <v>2.8319999999999999</v>
      </c>
    </row>
    <row r="89" spans="1:4" x14ac:dyDescent="0.25">
      <c r="A89" s="3" t="s">
        <v>150</v>
      </c>
      <c r="B89" s="22">
        <v>3.7265999999999999</v>
      </c>
      <c r="C89" s="22">
        <v>6.6186000000000007</v>
      </c>
      <c r="D89" s="23">
        <v>2.6909999999999998</v>
      </c>
    </row>
    <row r="90" spans="1:4" x14ac:dyDescent="0.25">
      <c r="A90" s="3" t="s">
        <v>151</v>
      </c>
      <c r="B90" s="22">
        <v>3.7071999999999998</v>
      </c>
      <c r="C90" s="22">
        <v>6.6041000000000007</v>
      </c>
      <c r="D90" s="23">
        <v>2.782</v>
      </c>
    </row>
    <row r="91" spans="1:4" x14ac:dyDescent="0.25">
      <c r="A91" s="3" t="s">
        <v>152</v>
      </c>
      <c r="B91" s="22">
        <v>3.7035</v>
      </c>
      <c r="C91" s="22">
        <v>6.5873999999999997</v>
      </c>
      <c r="D91" s="23">
        <v>2.7210000000000001</v>
      </c>
    </row>
    <row r="92" spans="1:4" x14ac:dyDescent="0.25">
      <c r="A92" s="3" t="s">
        <v>153</v>
      </c>
      <c r="B92" s="22">
        <v>3.7010000000000001</v>
      </c>
      <c r="C92" s="22">
        <v>6.5744999999999996</v>
      </c>
      <c r="D92" s="23">
        <v>2.6840000000000002</v>
      </c>
    </row>
    <row r="93" spans="1:4" x14ac:dyDescent="0.25">
      <c r="A93" s="3" t="s">
        <v>154</v>
      </c>
      <c r="B93" s="22">
        <v>3.6813000000000002</v>
      </c>
      <c r="C93" s="22">
        <v>6.5731999999999999</v>
      </c>
      <c r="D93" s="23">
        <v>2.6280000000000001</v>
      </c>
    </row>
    <row r="94" spans="1:4" x14ac:dyDescent="0.25">
      <c r="A94" s="3" t="s">
        <v>155</v>
      </c>
      <c r="B94" s="22">
        <v>3.6539000000000001</v>
      </c>
      <c r="C94" s="22">
        <v>6.5709</v>
      </c>
      <c r="D94" s="23">
        <v>2.6280000000000001</v>
      </c>
    </row>
    <row r="95" spans="1:4" x14ac:dyDescent="0.25">
      <c r="A95" s="3" t="s">
        <v>156</v>
      </c>
      <c r="B95" s="22">
        <v>3.6258000000000004</v>
      </c>
      <c r="C95" s="22">
        <v>6.5449999999999999</v>
      </c>
      <c r="D95" s="23">
        <v>2.5230000000000001</v>
      </c>
    </row>
    <row r="96" spans="1:4" x14ac:dyDescent="0.25">
      <c r="A96" s="3" t="s">
        <v>157</v>
      </c>
      <c r="B96" s="22">
        <v>3.6098000000000003</v>
      </c>
      <c r="C96" s="22">
        <v>6.4933000000000005</v>
      </c>
      <c r="D96" s="23">
        <v>2.492</v>
      </c>
    </row>
    <row r="97" spans="1:4" x14ac:dyDescent="0.25">
      <c r="A97" s="3" t="s">
        <v>158</v>
      </c>
      <c r="B97" s="22">
        <v>3.5646999999999998</v>
      </c>
      <c r="C97" s="22">
        <v>6.4348999999999998</v>
      </c>
      <c r="D97" s="23">
        <v>2.468</v>
      </c>
    </row>
    <row r="98" spans="1:4" x14ac:dyDescent="0.25">
      <c r="A98" s="3" t="s">
        <v>159</v>
      </c>
      <c r="B98" s="22">
        <v>3.5756999999999999</v>
      </c>
      <c r="C98" s="22">
        <v>6.4248000000000003</v>
      </c>
      <c r="D98" s="23">
        <v>2.3730000000000002</v>
      </c>
    </row>
    <row r="99" spans="1:4" x14ac:dyDescent="0.25">
      <c r="A99" s="3" t="s">
        <v>160</v>
      </c>
      <c r="B99" s="22">
        <v>4.3967999999999998</v>
      </c>
      <c r="C99" s="22">
        <v>6.7492999999999999</v>
      </c>
      <c r="D99" s="23">
        <v>2.073</v>
      </c>
    </row>
    <row r="100" spans="1:4" x14ac:dyDescent="0.25">
      <c r="A100" s="3" t="s">
        <v>161</v>
      </c>
      <c r="B100" s="22">
        <v>3.9220999999999999</v>
      </c>
      <c r="C100" s="22">
        <v>6.7081</v>
      </c>
      <c r="D100" s="23">
        <v>2.7</v>
      </c>
    </row>
    <row r="101" spans="1:4" x14ac:dyDescent="0.25">
      <c r="A101" s="3" t="s">
        <v>162</v>
      </c>
      <c r="B101" s="22">
        <v>3.8365</v>
      </c>
      <c r="C101" s="22">
        <v>6.7073999999999998</v>
      </c>
      <c r="D101" s="23">
        <v>2.4209999999999998</v>
      </c>
    </row>
    <row r="102" spans="1:4" x14ac:dyDescent="0.25">
      <c r="A102" s="3" t="s">
        <v>163</v>
      </c>
      <c r="B102" s="22">
        <v>3.7976000000000001</v>
      </c>
      <c r="C102" s="22">
        <v>6.7353999999999994</v>
      </c>
      <c r="D102" s="23">
        <v>2.4620000000000002</v>
      </c>
    </row>
    <row r="103" spans="1:4" x14ac:dyDescent="0.25">
      <c r="A103" s="3" t="s">
        <v>164</v>
      </c>
      <c r="B103" s="22">
        <v>3.7309999999999999</v>
      </c>
      <c r="C103" s="22">
        <v>6.7158999999999995</v>
      </c>
      <c r="D103" s="23">
        <v>2.391</v>
      </c>
    </row>
    <row r="104" spans="1:4" x14ac:dyDescent="0.25">
      <c r="A104" s="3" t="s">
        <v>165</v>
      </c>
      <c r="B104" s="22">
        <v>3.5399000000000003</v>
      </c>
      <c r="C104" s="22">
        <v>6.6036999999999999</v>
      </c>
      <c r="D104" s="23">
        <v>2.4249999999999998</v>
      </c>
    </row>
    <row r="105" spans="1:4" x14ac:dyDescent="0.25">
      <c r="A105" s="3" t="s">
        <v>166</v>
      </c>
      <c r="B105" s="22">
        <v>3.3633000000000002</v>
      </c>
      <c r="C105" s="22">
        <v>6.4241000000000001</v>
      </c>
      <c r="D105" s="23">
        <v>2.266</v>
      </c>
    </row>
    <row r="106" spans="1:4" x14ac:dyDescent="0.25">
      <c r="A106" s="3" t="s">
        <v>167</v>
      </c>
      <c r="B106" s="22">
        <v>3.2034000000000002</v>
      </c>
      <c r="C106" s="22">
        <v>6.2843999999999998</v>
      </c>
      <c r="D106" s="23">
        <v>2.25</v>
      </c>
    </row>
    <row r="107" spans="1:4" x14ac:dyDescent="0.25">
      <c r="A107" s="3" t="s">
        <v>168</v>
      </c>
      <c r="B107" s="22">
        <v>3.1695000000000002</v>
      </c>
      <c r="C107" s="22">
        <v>6.1974</v>
      </c>
      <c r="D107" s="23">
        <v>2.2589999999999999</v>
      </c>
    </row>
    <row r="108" spans="1:4" x14ac:dyDescent="0.25">
      <c r="A108" s="3" t="s">
        <v>169</v>
      </c>
      <c r="B108" s="22">
        <v>3.1484999999999999</v>
      </c>
      <c r="C108" s="22">
        <v>6.1772999999999998</v>
      </c>
      <c r="D108" s="23">
        <v>2.2410000000000001</v>
      </c>
    </row>
    <row r="109" spans="1:4" x14ac:dyDescent="0.25">
      <c r="A109" s="3" t="s">
        <v>170</v>
      </c>
      <c r="B109" s="22">
        <v>3.0526999999999997</v>
      </c>
      <c r="C109" s="22">
        <v>6.1319999999999997</v>
      </c>
      <c r="D109" s="23">
        <v>2.1930000000000001</v>
      </c>
    </row>
    <row r="110" spans="1:4" x14ac:dyDescent="0.25">
      <c r="A110" s="3" t="s">
        <v>171</v>
      </c>
      <c r="B110" s="22">
        <v>3.016</v>
      </c>
      <c r="C110" s="22">
        <v>6.1101000000000001</v>
      </c>
      <c r="D110" s="23">
        <v>2.1859999999999999</v>
      </c>
    </row>
  </sheetData>
  <pageMargins left="0.70000000000000007" right="0.70000000000000007" top="0.75" bottom="0.75" header="0.30000000000000004" footer="0.30000000000000004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AR600"/>
  <sheetViews>
    <sheetView workbookViewId="0">
      <pane xSplit="1" ySplit="2" topLeftCell="B276" activePane="bottomRight" state="frozen"/>
      <selection pane="topRight" activeCell="B1" sqref="B1"/>
      <selection pane="bottomLeft" activeCell="A3" sqref="A3"/>
      <selection pane="bottomRight" activeCell="N2" sqref="N2"/>
    </sheetView>
  </sheetViews>
  <sheetFormatPr baseColWidth="10" defaultRowHeight="15" x14ac:dyDescent="0.25"/>
  <cols>
    <col min="1" max="3" width="11.42578125" style="1" customWidth="1"/>
    <col min="4" max="4" width="18" style="1" customWidth="1"/>
    <col min="5" max="5" width="11.42578125" style="1" customWidth="1"/>
    <col min="6" max="6" width="10.7109375" style="1" customWidth="1"/>
    <col min="7" max="10" width="11.42578125" style="1" customWidth="1"/>
    <col min="11" max="11" width="30.85546875" style="1" customWidth="1"/>
    <col min="12" max="12" width="13.28515625" style="1" customWidth="1"/>
    <col min="13" max="16384" width="11.42578125" style="1"/>
  </cols>
  <sheetData>
    <row r="2" spans="1:36" ht="75" x14ac:dyDescent="0.25">
      <c r="A2" s="21" t="s">
        <v>512</v>
      </c>
      <c r="B2" s="20" t="s">
        <v>506</v>
      </c>
      <c r="C2" s="20" t="s">
        <v>507</v>
      </c>
      <c r="D2" s="20" t="s">
        <v>172</v>
      </c>
      <c r="E2" s="20" t="s">
        <v>508</v>
      </c>
      <c r="F2" s="20" t="s">
        <v>510</v>
      </c>
      <c r="G2" s="20" t="s">
        <v>511</v>
      </c>
      <c r="H2" s="20" t="s">
        <v>173</v>
      </c>
      <c r="I2" s="20" t="s">
        <v>509</v>
      </c>
      <c r="J2" s="20" t="s">
        <v>513</v>
      </c>
      <c r="K2" s="20" t="s">
        <v>174</v>
      </c>
      <c r="L2" s="20" t="s">
        <v>175</v>
      </c>
      <c r="M2" s="20" t="s">
        <v>176</v>
      </c>
      <c r="N2" s="20" t="s">
        <v>177</v>
      </c>
      <c r="O2" s="20" t="s">
        <v>178</v>
      </c>
    </row>
    <row r="3" spans="1:36" x14ac:dyDescent="0.25">
      <c r="A3" s="4" t="str">
        <f>[5]SNF!A9</f>
        <v>1949T1</v>
      </c>
      <c r="B3" s="1">
        <v>1.23</v>
      </c>
      <c r="C3" s="1">
        <v>0.66900000000000004</v>
      </c>
      <c r="D3" s="1">
        <f t="shared" ref="D3:D66" si="0">B3-C3</f>
        <v>0.56099999999999994</v>
      </c>
      <c r="E3" s="1">
        <v>0.83700000000000008</v>
      </c>
      <c r="F3" s="1">
        <v>0.04</v>
      </c>
      <c r="G3" s="1">
        <v>-2.1999999999999999E-2</v>
      </c>
      <c r="H3" s="1">
        <f>B3-E3-F3-G3</f>
        <v>0.37499999999999994</v>
      </c>
      <c r="I3" s="1">
        <v>3.6999999999999998E-2</v>
      </c>
      <c r="J3" s="1">
        <v>7.4999999999999997E-2</v>
      </c>
      <c r="K3" s="1">
        <f>H3-I3+J3</f>
        <v>0.41299999999999998</v>
      </c>
      <c r="L3" s="5">
        <f>D3/B3</f>
        <v>0.45609756097560972</v>
      </c>
      <c r="M3" s="5">
        <f>H3/B3</f>
        <v>0.30487804878048774</v>
      </c>
      <c r="N3" s="5">
        <f>K3/B3</f>
        <v>0.33577235772357722</v>
      </c>
      <c r="O3" s="5">
        <f>E3/B3</f>
        <v>0.68048780487804883</v>
      </c>
      <c r="P3" s="5"/>
    </row>
    <row r="4" spans="1:36" x14ac:dyDescent="0.25">
      <c r="A4" s="4" t="str">
        <f>[5]SNF!A10</f>
        <v>1949T2</v>
      </c>
      <c r="B4" s="1">
        <v>1.2330000000000001</v>
      </c>
      <c r="C4" s="1">
        <v>0.69399999999999995</v>
      </c>
      <c r="D4" s="1">
        <f t="shared" si="0"/>
        <v>0.53900000000000015</v>
      </c>
      <c r="E4" s="1">
        <v>0.86499999999999999</v>
      </c>
      <c r="F4" s="1">
        <v>0.04</v>
      </c>
      <c r="G4" s="1">
        <v>-2.1999999999999999E-2</v>
      </c>
      <c r="H4" s="1">
        <f>B4-E4-F4-G4</f>
        <v>0.35000000000000014</v>
      </c>
      <c r="I4" s="1">
        <v>3.5999999999999997E-2</v>
      </c>
      <c r="J4" s="1">
        <v>7.4999999999999997E-2</v>
      </c>
      <c r="K4" s="1">
        <f>H4-I4+J4</f>
        <v>0.38900000000000018</v>
      </c>
      <c r="L4" s="5">
        <f>D4/B4</f>
        <v>0.43714517437145184</v>
      </c>
      <c r="M4" s="5">
        <f>H4/B4</f>
        <v>0.28386050283860514</v>
      </c>
      <c r="N4" s="5">
        <f>K4/B4</f>
        <v>0.31549067315490686</v>
      </c>
      <c r="O4" s="5">
        <f>E4/B4</f>
        <v>0.70154095701540953</v>
      </c>
      <c r="Q4" s="5"/>
      <c r="T4" s="5"/>
    </row>
    <row r="5" spans="1:36" x14ac:dyDescent="0.25">
      <c r="A5" s="4" t="str">
        <f>[5]SNF!A11</f>
        <v>1949T3</v>
      </c>
      <c r="B5" s="1">
        <v>1.2729999999999999</v>
      </c>
      <c r="C5" s="1">
        <v>0.69699999999999995</v>
      </c>
      <c r="D5" s="1">
        <f t="shared" si="0"/>
        <v>0.57599999999999996</v>
      </c>
      <c r="E5" s="1">
        <v>0.86899999999999999</v>
      </c>
      <c r="F5" s="1">
        <v>4.2000000000000003E-2</v>
      </c>
      <c r="G5" s="1">
        <v>-2.3E-2</v>
      </c>
      <c r="H5" s="1">
        <f>B5-E5-F5-G5</f>
        <v>0.38499999999999995</v>
      </c>
      <c r="I5" s="1">
        <v>3.6999999999999998E-2</v>
      </c>
      <c r="J5" s="1">
        <v>7.3999999999999996E-2</v>
      </c>
      <c r="K5" s="1">
        <f>H5-I5+J5</f>
        <v>0.42199999999999999</v>
      </c>
      <c r="L5" s="5">
        <f>D5/B5</f>
        <v>0.45247446975648076</v>
      </c>
      <c r="M5" s="5">
        <f>H5/B5</f>
        <v>0.30243519245875883</v>
      </c>
      <c r="N5" s="5">
        <f>K5/B5</f>
        <v>0.33150039277297721</v>
      </c>
      <c r="O5" s="5">
        <f>E5/B5</f>
        <v>0.68263943440691288</v>
      </c>
    </row>
    <row r="6" spans="1:36" x14ac:dyDescent="0.25">
      <c r="A6" s="4" t="str">
        <f>[5]SNF!A12</f>
        <v>1949T4</v>
      </c>
      <c r="B6" s="1">
        <v>1.2969999999999999</v>
      </c>
      <c r="C6" s="1">
        <v>0.69399999999999995</v>
      </c>
      <c r="D6" s="1">
        <f t="shared" si="0"/>
        <v>0.60299999999999998</v>
      </c>
      <c r="E6" s="1">
        <v>0.86699999999999999</v>
      </c>
      <c r="F6" s="1">
        <v>4.4999999999999998E-2</v>
      </c>
      <c r="G6" s="1">
        <v>-2.4E-2</v>
      </c>
      <c r="H6" s="1">
        <f>B6-E6-F6-G6</f>
        <v>0.40899999999999997</v>
      </c>
      <c r="I6" s="1">
        <v>5.8999999999999997E-2</v>
      </c>
      <c r="J6" s="1">
        <v>7.3999999999999996E-2</v>
      </c>
      <c r="K6" s="1">
        <f>H6-I6+J6</f>
        <v>0.42399999999999999</v>
      </c>
      <c r="L6" s="5">
        <f>D6/B6</f>
        <v>0.46491904394757133</v>
      </c>
      <c r="M6" s="5">
        <f>H6/B6</f>
        <v>0.31534309946029299</v>
      </c>
      <c r="N6" s="5">
        <f>K6/B6</f>
        <v>0.32690824980724748</v>
      </c>
      <c r="O6" s="5">
        <f>E6/B6</f>
        <v>0.66846569005397072</v>
      </c>
    </row>
    <row r="7" spans="1:36" x14ac:dyDescent="0.25">
      <c r="A7" s="4" t="str">
        <f>[5]SNF!A13</f>
        <v>1950T1</v>
      </c>
      <c r="B7" s="1">
        <v>1.36</v>
      </c>
      <c r="C7" s="1">
        <v>0.71499999999999997</v>
      </c>
      <c r="D7" s="1">
        <f t="shared" si="0"/>
        <v>0.64500000000000013</v>
      </c>
      <c r="E7" s="1">
        <v>0.89300000000000002</v>
      </c>
      <c r="F7" s="1">
        <v>4.7E-2</v>
      </c>
      <c r="G7" s="1">
        <v>-2.5000000000000001E-2</v>
      </c>
      <c r="H7" s="1">
        <f>B7-E7-F7-G7</f>
        <v>0.44500000000000012</v>
      </c>
      <c r="I7" s="1">
        <v>5.8999999999999997E-2</v>
      </c>
      <c r="J7" s="1">
        <v>7.2999999999999995E-2</v>
      </c>
      <c r="K7" s="1">
        <f>H7-I7+J7</f>
        <v>0.45900000000000013</v>
      </c>
      <c r="L7" s="5">
        <f>D7/B7</f>
        <v>0.47426470588235298</v>
      </c>
      <c r="M7" s="5">
        <f>H7/B7</f>
        <v>0.32720588235294124</v>
      </c>
      <c r="N7" s="5">
        <f>K7/B7</f>
        <v>0.33750000000000008</v>
      </c>
      <c r="O7" s="5">
        <f>E7/B7</f>
        <v>0.65661764705882353</v>
      </c>
    </row>
    <row r="8" spans="1:36" x14ac:dyDescent="0.25">
      <c r="A8" s="4" t="str">
        <f>[5]SNF!A14</f>
        <v>1950T2</v>
      </c>
      <c r="B8" s="1">
        <v>1.431</v>
      </c>
      <c r="C8" s="1">
        <v>0.747</v>
      </c>
      <c r="D8" s="1">
        <f t="shared" si="0"/>
        <v>0.68400000000000005</v>
      </c>
      <c r="E8" s="1">
        <v>0.93300000000000005</v>
      </c>
      <c r="F8" s="1">
        <v>5.1000000000000004E-2</v>
      </c>
      <c r="G8" s="1">
        <v>-2.7E-2</v>
      </c>
      <c r="H8" s="1">
        <f>B8-E8-F8-G8</f>
        <v>0.47400000000000003</v>
      </c>
      <c r="I8" s="1">
        <v>4.7E-2</v>
      </c>
      <c r="J8" s="1">
        <v>7.2999999999999995E-2</v>
      </c>
      <c r="K8" s="1">
        <f>H8-I8+J8</f>
        <v>0.5</v>
      </c>
      <c r="L8" s="5">
        <f>D8/B8</f>
        <v>0.4779874213836478</v>
      </c>
      <c r="M8" s="5">
        <f>H8/B8</f>
        <v>0.33123689727463312</v>
      </c>
      <c r="N8" s="5">
        <f>K8/B8</f>
        <v>0.34940600978336828</v>
      </c>
      <c r="O8" s="5">
        <f>E8/B8</f>
        <v>0.65199161425576524</v>
      </c>
    </row>
    <row r="9" spans="1:36" x14ac:dyDescent="0.25">
      <c r="A9" s="4" t="str">
        <f>[5]SNF!A15</f>
        <v>1950T3</v>
      </c>
      <c r="B9" s="1">
        <v>1.534</v>
      </c>
      <c r="C9" s="1">
        <v>0.77700000000000002</v>
      </c>
      <c r="D9" s="1">
        <f t="shared" si="0"/>
        <v>0.75700000000000001</v>
      </c>
      <c r="E9" s="1">
        <v>0.97300000000000009</v>
      </c>
      <c r="F9" s="1">
        <v>5.3999999999999999E-2</v>
      </c>
      <c r="G9" s="1">
        <v>-2.8000000000000001E-2</v>
      </c>
      <c r="H9" s="1">
        <f>B9-E9-F9-G9</f>
        <v>0.53499999999999992</v>
      </c>
      <c r="I9" s="1">
        <v>4.3999999999999997E-2</v>
      </c>
      <c r="J9" s="1">
        <v>7.1000000000000008E-2</v>
      </c>
      <c r="K9" s="1">
        <f>H9-I9+J9</f>
        <v>0.56199999999999994</v>
      </c>
      <c r="L9" s="5">
        <f>D9/B9</f>
        <v>0.49348109517601041</v>
      </c>
      <c r="M9" s="5">
        <f>H9/B9</f>
        <v>0.34876140808344192</v>
      </c>
      <c r="N9" s="5">
        <f>K9/B9</f>
        <v>0.36636245110821375</v>
      </c>
      <c r="O9" s="5">
        <f>E9/B9</f>
        <v>0.63428943937418514</v>
      </c>
    </row>
    <row r="10" spans="1:36" x14ac:dyDescent="0.25">
      <c r="A10" s="4" t="str">
        <f>[5]SNF!A16</f>
        <v>1950T4</v>
      </c>
      <c r="B10" s="1">
        <v>1.59</v>
      </c>
      <c r="C10" s="1">
        <v>0.81399999999999995</v>
      </c>
      <c r="D10" s="1">
        <f t="shared" si="0"/>
        <v>0.77600000000000013</v>
      </c>
      <c r="E10" s="1">
        <v>1.022</v>
      </c>
      <c r="F10" s="1">
        <v>5.6999999999999995E-2</v>
      </c>
      <c r="G10" s="1">
        <v>-2.9000000000000001E-2</v>
      </c>
      <c r="H10" s="1">
        <f>B10-E10-F10-G10</f>
        <v>0.54000000000000015</v>
      </c>
      <c r="I10" s="1">
        <v>0.06</v>
      </c>
      <c r="J10" s="1">
        <v>7.0000000000000007E-2</v>
      </c>
      <c r="K10" s="1">
        <f>H10-I10+J10</f>
        <v>0.55000000000000016</v>
      </c>
      <c r="L10" s="5">
        <f>D10/B10</f>
        <v>0.48805031446540886</v>
      </c>
      <c r="M10" s="5">
        <f>H10/B10</f>
        <v>0.33962264150943405</v>
      </c>
      <c r="N10" s="5">
        <f>K10/B10</f>
        <v>0.34591194968553468</v>
      </c>
      <c r="O10" s="5">
        <f>E10/B10</f>
        <v>0.64276729559748425</v>
      </c>
    </row>
    <row r="11" spans="1:36" x14ac:dyDescent="0.25">
      <c r="A11" s="4" t="str">
        <f>[5]SNF!A17</f>
        <v>1951T1</v>
      </c>
      <c r="B11" s="1">
        <v>1.6990000000000001</v>
      </c>
      <c r="C11" s="1">
        <v>0.86599999999999999</v>
      </c>
      <c r="D11" s="1">
        <f t="shared" si="0"/>
        <v>0.83300000000000007</v>
      </c>
      <c r="E11" s="1">
        <v>1.0899999999999999</v>
      </c>
      <c r="F11" s="1">
        <v>0.06</v>
      </c>
      <c r="G11" s="1">
        <v>-2.9000000000000001E-2</v>
      </c>
      <c r="H11" s="1">
        <f>B11-E11-F11-G11</f>
        <v>0.57800000000000018</v>
      </c>
      <c r="I11" s="1">
        <v>6.6000000000000003E-2</v>
      </c>
      <c r="J11" s="1">
        <v>6.9000000000000006E-2</v>
      </c>
      <c r="K11" s="1">
        <f>H11-I11+J11</f>
        <v>0.58100000000000018</v>
      </c>
      <c r="L11" s="5">
        <f>D11/B11</f>
        <v>0.49028840494408477</v>
      </c>
      <c r="M11" s="5">
        <f>H11/B11</f>
        <v>0.34020011771630382</v>
      </c>
      <c r="N11" s="5">
        <f>K11/B11</f>
        <v>0.34196586227192477</v>
      </c>
      <c r="O11" s="5">
        <f>E11/B11</f>
        <v>0.64155385520894637</v>
      </c>
    </row>
    <row r="12" spans="1:36" x14ac:dyDescent="0.25">
      <c r="A12" s="4" t="str">
        <f>[5]SNF!A18</f>
        <v>1951T2</v>
      </c>
      <c r="B12" s="1">
        <v>1.8919999999999999</v>
      </c>
      <c r="C12" s="1">
        <v>0.95099999999999996</v>
      </c>
      <c r="D12" s="1">
        <f t="shared" si="0"/>
        <v>0.94099999999999995</v>
      </c>
      <c r="E12" s="1">
        <v>1.1970000000000001</v>
      </c>
      <c r="F12" s="1">
        <v>6.5000000000000002E-2</v>
      </c>
      <c r="G12" s="1">
        <v>-0.03</v>
      </c>
      <c r="H12" s="1">
        <f>B12-E12-F12-G12</f>
        <v>0.65999999999999992</v>
      </c>
      <c r="I12" s="1">
        <v>8.3000000000000004E-2</v>
      </c>
      <c r="J12" s="1">
        <v>6.7000000000000004E-2</v>
      </c>
      <c r="K12" s="1">
        <f>H12-I12+J12</f>
        <v>0.64399999999999991</v>
      </c>
      <c r="L12" s="5">
        <f>D12/B12</f>
        <v>0.49735729386892175</v>
      </c>
      <c r="M12" s="5">
        <f>H12/B12</f>
        <v>0.34883720930232553</v>
      </c>
      <c r="N12" s="5">
        <f>K12/B12</f>
        <v>0.34038054968287523</v>
      </c>
      <c r="O12" s="5">
        <f>E12/B12</f>
        <v>0.63266384778012696</v>
      </c>
    </row>
    <row r="13" spans="1:36" x14ac:dyDescent="0.25">
      <c r="A13" s="4" t="str">
        <f>[5]SNF!A19</f>
        <v>1951T3</v>
      </c>
      <c r="B13" s="1">
        <v>1.9750000000000001</v>
      </c>
      <c r="C13" s="1">
        <v>1.0549999999999999</v>
      </c>
      <c r="D13" s="1">
        <f t="shared" si="0"/>
        <v>0.92000000000000015</v>
      </c>
      <c r="E13" s="1">
        <v>1.3219999999999998</v>
      </c>
      <c r="F13" s="1">
        <v>7.0000000000000007E-2</v>
      </c>
      <c r="G13" s="1">
        <v>-3.1E-2</v>
      </c>
      <c r="H13" s="1">
        <f>B13-E13-F13-G13</f>
        <v>0.61400000000000021</v>
      </c>
      <c r="I13" s="1">
        <v>6.9000000000000006E-2</v>
      </c>
      <c r="J13" s="1">
        <v>6.4000000000000001E-2</v>
      </c>
      <c r="K13" s="1">
        <f>H13-I13+J13</f>
        <v>0.60900000000000021</v>
      </c>
      <c r="L13" s="5">
        <f>D13/B13</f>
        <v>0.46582278481012662</v>
      </c>
      <c r="M13" s="5">
        <f>H13/B13</f>
        <v>0.31088607594936718</v>
      </c>
      <c r="N13" s="5">
        <f>K13/B13</f>
        <v>0.30835443037974691</v>
      </c>
      <c r="O13" s="5">
        <f>E13/B13</f>
        <v>0.66936708860759486</v>
      </c>
    </row>
    <row r="14" spans="1:36" x14ac:dyDescent="0.25">
      <c r="A14" s="4" t="str">
        <f>[5]SNF!A20</f>
        <v>1951T4</v>
      </c>
      <c r="B14" s="1">
        <v>2.198</v>
      </c>
      <c r="C14" s="1">
        <v>1.1479999999999999</v>
      </c>
      <c r="D14" s="1">
        <f t="shared" si="0"/>
        <v>1.05</v>
      </c>
      <c r="E14" s="1">
        <v>1.4359999999999999</v>
      </c>
      <c r="F14" s="1">
        <v>7.4999999999999997E-2</v>
      </c>
      <c r="G14" s="1">
        <v>-3.3000000000000002E-2</v>
      </c>
      <c r="H14" s="1">
        <f>B14-E14-F14-G14</f>
        <v>0.72000000000000008</v>
      </c>
      <c r="I14" s="1">
        <v>8.2000000000000003E-2</v>
      </c>
      <c r="J14" s="1">
        <v>6.4000000000000001E-2</v>
      </c>
      <c r="K14" s="1">
        <f>H14-I14+J14</f>
        <v>0.70200000000000018</v>
      </c>
      <c r="L14" s="5">
        <f>D14/B14</f>
        <v>0.47770700636942676</v>
      </c>
      <c r="M14" s="5">
        <f>H14/B14</f>
        <v>0.32757051865332126</v>
      </c>
      <c r="N14" s="5">
        <f>K14/B14</f>
        <v>0.31938125568698827</v>
      </c>
      <c r="O14" s="5">
        <f>E14/B14</f>
        <v>0.65332120109190173</v>
      </c>
    </row>
    <row r="15" spans="1:36" x14ac:dyDescent="0.25">
      <c r="A15" s="4" t="str">
        <f>[5]SNF!A21</f>
        <v>1952T1</v>
      </c>
      <c r="B15" s="1">
        <v>2.3279999999999998</v>
      </c>
      <c r="C15" s="1">
        <v>1.196</v>
      </c>
      <c r="D15" s="1">
        <f t="shared" si="0"/>
        <v>1.1319999999999999</v>
      </c>
      <c r="E15" s="1">
        <v>1.496</v>
      </c>
      <c r="F15" s="1">
        <v>8.2000000000000003E-2</v>
      </c>
      <c r="G15" s="1">
        <v>-3.4000000000000002E-2</v>
      </c>
      <c r="H15" s="1">
        <f>B15-E15-F15-G15</f>
        <v>0.78399999999999992</v>
      </c>
      <c r="I15" s="1">
        <v>0.08</v>
      </c>
      <c r="J15" s="1">
        <v>6.2E-2</v>
      </c>
      <c r="K15" s="1">
        <f>H15-I15+J15</f>
        <v>0.76600000000000001</v>
      </c>
      <c r="L15" s="5">
        <f>D15/B15</f>
        <v>0.48625429553264604</v>
      </c>
      <c r="M15" s="5">
        <f>H15/B15</f>
        <v>0.33676975945017179</v>
      </c>
      <c r="N15" s="5">
        <f>K15/B15</f>
        <v>0.32903780068728528</v>
      </c>
      <c r="O15" s="5">
        <f>E15/B15</f>
        <v>0.6426116838487973</v>
      </c>
    </row>
    <row r="16" spans="1:36" x14ac:dyDescent="0.25">
      <c r="A16" s="4" t="str">
        <f>[5]SNF!A22</f>
        <v>1952T2</v>
      </c>
      <c r="B16" s="1">
        <v>2.2229999999999999</v>
      </c>
      <c r="C16" s="1">
        <v>1.222</v>
      </c>
      <c r="D16" s="1">
        <f t="shared" si="0"/>
        <v>1.0009999999999999</v>
      </c>
      <c r="E16" s="1">
        <v>1.5310000000000001</v>
      </c>
      <c r="F16" s="1">
        <v>8.6000000000000007E-2</v>
      </c>
      <c r="G16" s="1">
        <v>-3.5999999999999997E-2</v>
      </c>
      <c r="H16" s="1">
        <f>B16-E16-F16-G16</f>
        <v>0.64199999999999979</v>
      </c>
      <c r="I16" s="1">
        <v>8.2000000000000003E-2</v>
      </c>
      <c r="J16" s="1">
        <v>6.2E-2</v>
      </c>
      <c r="K16" s="1">
        <f>H16-I16+J16</f>
        <v>0.62199999999999989</v>
      </c>
      <c r="L16" s="5">
        <f>D16/B16</f>
        <v>0.45029239766081869</v>
      </c>
      <c r="M16" s="5">
        <f>H16/B16</f>
        <v>0.2887989203778677</v>
      </c>
      <c r="N16" s="5">
        <f>K16/B16</f>
        <v>0.27980206927575346</v>
      </c>
      <c r="O16" s="5">
        <f>E16/B16</f>
        <v>0.68870895186684666</v>
      </c>
      <c r="P16" s="5">
        <f t="shared" ref="P16:P79" si="1">O16</f>
        <v>0.68870895186684666</v>
      </c>
      <c r="R16" s="5"/>
      <c r="X16" s="5">
        <f>L16</f>
        <v>0.45029239766081869</v>
      </c>
      <c r="Y16" s="6">
        <v>1</v>
      </c>
      <c r="AI16" s="5">
        <f t="shared" ref="AI16:AI79" si="2">N16</f>
        <v>0.27980206927575346</v>
      </c>
      <c r="AJ16" s="6">
        <v>1</v>
      </c>
    </row>
    <row r="17" spans="1:36" x14ac:dyDescent="0.25">
      <c r="A17" s="4" t="str">
        <f>[5]SNF!A23</f>
        <v>1952T3</v>
      </c>
      <c r="B17" s="1">
        <v>2.2709999999999999</v>
      </c>
      <c r="C17" s="1">
        <v>1.2310000000000001</v>
      </c>
      <c r="D17" s="1">
        <f t="shared" si="0"/>
        <v>1.0399999999999998</v>
      </c>
      <c r="E17" s="1">
        <v>1.5430000000000001</v>
      </c>
      <c r="F17" s="1">
        <v>0.09</v>
      </c>
      <c r="G17" s="1">
        <v>-3.7999999999999999E-2</v>
      </c>
      <c r="H17" s="1">
        <f>B17-E17-F17-G17</f>
        <v>0.67599999999999982</v>
      </c>
      <c r="I17" s="1">
        <v>8.5000000000000006E-2</v>
      </c>
      <c r="J17" s="1">
        <v>6.5000000000000002E-2</v>
      </c>
      <c r="K17" s="1">
        <f>H17-I17+J17</f>
        <v>0.65599999999999992</v>
      </c>
      <c r="L17" s="5">
        <f>D17/B17</f>
        <v>0.45794804051078813</v>
      </c>
      <c r="M17" s="5">
        <f>H17/B17</f>
        <v>0.29766622633201228</v>
      </c>
      <c r="N17" s="5">
        <f>K17/B17</f>
        <v>0.28885953324526636</v>
      </c>
      <c r="O17" s="5">
        <f>E17/B17</f>
        <v>0.6794363716424483</v>
      </c>
      <c r="P17" s="5">
        <f t="shared" si="1"/>
        <v>0.6794363716424483</v>
      </c>
      <c r="X17" s="5">
        <f>L17</f>
        <v>0.45794804051078813</v>
      </c>
      <c r="Y17" s="6">
        <v>2</v>
      </c>
      <c r="AI17" s="5">
        <f t="shared" si="2"/>
        <v>0.28885953324526636</v>
      </c>
      <c r="AJ17" s="6">
        <v>2</v>
      </c>
    </row>
    <row r="18" spans="1:36" x14ac:dyDescent="0.25">
      <c r="A18" s="4" t="str">
        <f>[5]SNF!A24</f>
        <v>1952T4</v>
      </c>
      <c r="B18" s="1">
        <v>2.234</v>
      </c>
      <c r="C18" s="1">
        <v>1.2310000000000001</v>
      </c>
      <c r="D18" s="1">
        <f t="shared" si="0"/>
        <v>1.0029999999999999</v>
      </c>
      <c r="E18" s="1">
        <v>1.5449999999999999</v>
      </c>
      <c r="F18" s="1">
        <v>9.0999999999999998E-2</v>
      </c>
      <c r="G18" s="1">
        <v>-0.04</v>
      </c>
      <c r="H18" s="1">
        <f>B18-E18-F18-G18</f>
        <v>0.63800000000000012</v>
      </c>
      <c r="I18" s="1">
        <v>9.0999999999999998E-2</v>
      </c>
      <c r="J18" s="1">
        <v>7.0999999999999994E-2</v>
      </c>
      <c r="K18" s="1">
        <f>H18-I18+J18</f>
        <v>0.6180000000000001</v>
      </c>
      <c r="L18" s="5">
        <f>D18/B18</f>
        <v>0.4489704565801253</v>
      </c>
      <c r="M18" s="5">
        <f>H18/B18</f>
        <v>0.28558639212175474</v>
      </c>
      <c r="N18" s="5">
        <f>K18/B18</f>
        <v>0.27663384064458374</v>
      </c>
      <c r="O18" s="5">
        <f>E18/B18</f>
        <v>0.69158460161145929</v>
      </c>
      <c r="P18" s="5">
        <f t="shared" si="1"/>
        <v>0.69158460161145929</v>
      </c>
      <c r="X18" s="5">
        <f>L18</f>
        <v>0.4489704565801253</v>
      </c>
      <c r="Y18" s="6">
        <v>3</v>
      </c>
      <c r="AI18" s="5">
        <f t="shared" si="2"/>
        <v>0.27663384064458374</v>
      </c>
      <c r="AJ18" s="6">
        <v>3</v>
      </c>
    </row>
    <row r="19" spans="1:36" x14ac:dyDescent="0.25">
      <c r="A19" s="4" t="str">
        <f>[5]SNF!A25</f>
        <v>1953T1</v>
      </c>
      <c r="B19" s="1">
        <v>2.266</v>
      </c>
      <c r="C19" s="1">
        <v>1.232</v>
      </c>
      <c r="D19" s="1">
        <f t="shared" si="0"/>
        <v>1.034</v>
      </c>
      <c r="E19" s="1">
        <v>1.544</v>
      </c>
      <c r="F19" s="1">
        <v>9.1999999999999998E-2</v>
      </c>
      <c r="G19" s="1">
        <v>-4.2999999999999997E-2</v>
      </c>
      <c r="H19" s="1">
        <f>B19-E19-F19-G19</f>
        <v>0.67300000000000004</v>
      </c>
      <c r="I19" s="1">
        <v>9.1999999999999998E-2</v>
      </c>
      <c r="J19" s="1">
        <v>7.8E-2</v>
      </c>
      <c r="K19" s="1">
        <f>H19-I19+J19</f>
        <v>0.65900000000000003</v>
      </c>
      <c r="L19" s="5">
        <f>D19/B19</f>
        <v>0.4563106796116505</v>
      </c>
      <c r="M19" s="5">
        <f>H19/B19</f>
        <v>0.29699911738746693</v>
      </c>
      <c r="N19" s="5">
        <f>K19/B19</f>
        <v>0.2908208296557811</v>
      </c>
      <c r="O19" s="5">
        <f>E19/B19</f>
        <v>0.68137687555163284</v>
      </c>
      <c r="P19" s="5">
        <f t="shared" si="1"/>
        <v>0.68137687555163284</v>
      </c>
      <c r="X19" s="5">
        <f>L19</f>
        <v>0.4563106796116505</v>
      </c>
      <c r="Y19" s="6">
        <v>4</v>
      </c>
      <c r="AI19" s="5">
        <f t="shared" si="2"/>
        <v>0.2908208296557811</v>
      </c>
      <c r="AJ19" s="6">
        <v>4</v>
      </c>
    </row>
    <row r="20" spans="1:36" x14ac:dyDescent="0.25">
      <c r="A20" s="4" t="str">
        <f>[5]SNF!A26</f>
        <v>1953T2</v>
      </c>
      <c r="B20" s="1">
        <v>2.327</v>
      </c>
      <c r="C20" s="1">
        <v>1.2450000000000001</v>
      </c>
      <c r="D20" s="1">
        <f t="shared" si="0"/>
        <v>1.0819999999999999</v>
      </c>
      <c r="E20" s="1">
        <v>1.5610000000000002</v>
      </c>
      <c r="F20" s="1">
        <v>9.1999999999999998E-2</v>
      </c>
      <c r="G20" s="1">
        <v>-4.4999999999999998E-2</v>
      </c>
      <c r="H20" s="1">
        <f>B20-E20-F20-G20</f>
        <v>0.71899999999999986</v>
      </c>
      <c r="I20" s="1">
        <v>0.122</v>
      </c>
      <c r="J20" s="1">
        <v>8.3000000000000004E-2</v>
      </c>
      <c r="K20" s="1">
        <f>H20-I20+J20</f>
        <v>0.67999999999999983</v>
      </c>
      <c r="L20" s="5">
        <f>D20/B20</f>
        <v>0.46497636441770512</v>
      </c>
      <c r="M20" s="5">
        <f>H20/B20</f>
        <v>0.308981521272024</v>
      </c>
      <c r="N20" s="5">
        <f>K20/B20</f>
        <v>0.29222174473571116</v>
      </c>
      <c r="O20" s="5">
        <f>E20/B20</f>
        <v>0.67082079931241956</v>
      </c>
      <c r="P20" s="5">
        <f t="shared" si="1"/>
        <v>0.67082079931241956</v>
      </c>
      <c r="X20" s="5">
        <f>L20</f>
        <v>0.46497636441770512</v>
      </c>
      <c r="Y20" s="6">
        <v>5</v>
      </c>
      <c r="AI20" s="5">
        <f t="shared" si="2"/>
        <v>0.29222174473571116</v>
      </c>
      <c r="AJ20" s="6">
        <v>5</v>
      </c>
    </row>
    <row r="21" spans="1:36" x14ac:dyDescent="0.25">
      <c r="A21" s="4" t="str">
        <f>[5]SNF!A27</f>
        <v>1953T3</v>
      </c>
      <c r="B21" s="1">
        <v>2.3410000000000002</v>
      </c>
      <c r="C21" s="1">
        <v>1.2549999999999999</v>
      </c>
      <c r="D21" s="1">
        <f t="shared" si="0"/>
        <v>1.0860000000000003</v>
      </c>
      <c r="E21" s="1">
        <v>1.5759999999999998</v>
      </c>
      <c r="F21" s="1">
        <v>9.2999999999999999E-2</v>
      </c>
      <c r="G21" s="1">
        <v>-4.5999999999999999E-2</v>
      </c>
      <c r="H21" s="1">
        <f>B21-E21-F21-G21</f>
        <v>0.71800000000000042</v>
      </c>
      <c r="I21" s="1">
        <v>0.09</v>
      </c>
      <c r="J21" s="1">
        <v>8.4000000000000005E-2</v>
      </c>
      <c r="K21" s="1">
        <f>H21-I21+J21</f>
        <v>0.71200000000000041</v>
      </c>
      <c r="L21" s="5">
        <f>D21/B21</f>
        <v>0.46390431439555757</v>
      </c>
      <c r="M21" s="5">
        <f>H21/B21</f>
        <v>0.30670653566851785</v>
      </c>
      <c r="N21" s="5">
        <f>K21/B21</f>
        <v>0.30414352840666398</v>
      </c>
      <c r="O21" s="5">
        <f>E21/B21</f>
        <v>0.67321657411362656</v>
      </c>
      <c r="P21" s="5">
        <f t="shared" si="1"/>
        <v>0.67321657411362656</v>
      </c>
      <c r="X21" s="5">
        <f>L21</f>
        <v>0.46390431439555757</v>
      </c>
      <c r="Y21" s="6">
        <v>6</v>
      </c>
      <c r="AI21" s="5">
        <f t="shared" si="2"/>
        <v>0.30414352840666398</v>
      </c>
      <c r="AJ21" s="6">
        <v>6</v>
      </c>
    </row>
    <row r="22" spans="1:36" x14ac:dyDescent="0.25">
      <c r="A22" s="4" t="str">
        <f>[5]SNF!A28</f>
        <v>1953T4</v>
      </c>
      <c r="B22" s="1">
        <v>2.3919999999999999</v>
      </c>
      <c r="C22" s="1">
        <v>1.2749999999999999</v>
      </c>
      <c r="D22" s="1">
        <f t="shared" si="0"/>
        <v>1.117</v>
      </c>
      <c r="E22" s="1">
        <v>1.6040000000000001</v>
      </c>
      <c r="F22" s="1">
        <v>9.5000000000000001E-2</v>
      </c>
      <c r="G22" s="1">
        <v>-4.8000000000000001E-2</v>
      </c>
      <c r="H22" s="1">
        <f>B22-E22-F22-G22</f>
        <v>0.74099999999999988</v>
      </c>
      <c r="I22" s="1">
        <v>9.7000000000000003E-2</v>
      </c>
      <c r="J22" s="1">
        <v>8.1000000000000003E-2</v>
      </c>
      <c r="K22" s="1">
        <f>H22-I22+J22</f>
        <v>0.72499999999999987</v>
      </c>
      <c r="L22" s="5">
        <f>D22/B22</f>
        <v>0.46697324414715718</v>
      </c>
      <c r="M22" s="5">
        <f>H22/B22</f>
        <v>0.30978260869565216</v>
      </c>
      <c r="N22" s="5">
        <f>K22/B22</f>
        <v>0.30309364548494977</v>
      </c>
      <c r="O22" s="5">
        <f>E22/B22</f>
        <v>0.67056856187290981</v>
      </c>
      <c r="P22" s="5">
        <f t="shared" si="1"/>
        <v>0.67056856187290981</v>
      </c>
      <c r="X22" s="5">
        <f>L22</f>
        <v>0.46697324414715718</v>
      </c>
      <c r="Y22" s="6">
        <v>7</v>
      </c>
      <c r="AI22" s="5">
        <f t="shared" si="2"/>
        <v>0.30309364548494977</v>
      </c>
      <c r="AJ22" s="6">
        <v>7</v>
      </c>
    </row>
    <row r="23" spans="1:36" x14ac:dyDescent="0.25">
      <c r="A23" s="4" t="str">
        <f>[5]SNF!A29</f>
        <v>1954T1</v>
      </c>
      <c r="B23" s="1">
        <v>2.3879999999999999</v>
      </c>
      <c r="C23" s="1">
        <v>1.31</v>
      </c>
      <c r="D23" s="1">
        <f t="shared" si="0"/>
        <v>1.0779999999999998</v>
      </c>
      <c r="E23" s="1">
        <v>1.649</v>
      </c>
      <c r="F23" s="1">
        <v>9.6000000000000002E-2</v>
      </c>
      <c r="G23" s="1">
        <v>-4.9000000000000002E-2</v>
      </c>
      <c r="H23" s="1">
        <f>B23-E23-F23-G23</f>
        <v>0.69199999999999995</v>
      </c>
      <c r="I23" s="1">
        <v>0.1</v>
      </c>
      <c r="J23" s="1">
        <v>7.4999999999999997E-2</v>
      </c>
      <c r="K23" s="1">
        <f>H23-I23+J23</f>
        <v>0.66699999999999993</v>
      </c>
      <c r="L23" s="5">
        <f>D23/B23</f>
        <v>0.4514237855946398</v>
      </c>
      <c r="M23" s="5">
        <f>H23/B23</f>
        <v>0.2897822445561139</v>
      </c>
      <c r="N23" s="5">
        <f>K23/B23</f>
        <v>0.27931323283082077</v>
      </c>
      <c r="O23" s="5">
        <f>E23/B23</f>
        <v>0.69053601340033499</v>
      </c>
      <c r="P23" s="5">
        <f t="shared" si="1"/>
        <v>0.69053601340033499</v>
      </c>
      <c r="X23" s="5">
        <f>L23</f>
        <v>0.4514237855946398</v>
      </c>
      <c r="Y23" s="6">
        <v>8</v>
      </c>
      <c r="AI23" s="5">
        <f t="shared" si="2"/>
        <v>0.27931323283082077</v>
      </c>
      <c r="AJ23" s="6">
        <v>8</v>
      </c>
    </row>
    <row r="24" spans="1:36" x14ac:dyDescent="0.25">
      <c r="A24" s="4" t="str">
        <f>[5]SNF!A30</f>
        <v>1954T2</v>
      </c>
      <c r="B24" s="1">
        <v>2.4750000000000001</v>
      </c>
      <c r="C24" s="1">
        <v>1.349</v>
      </c>
      <c r="D24" s="1">
        <f t="shared" si="0"/>
        <v>1.1260000000000001</v>
      </c>
      <c r="E24" s="1">
        <v>1.7</v>
      </c>
      <c r="F24" s="1">
        <v>9.8000000000000004E-2</v>
      </c>
      <c r="G24" s="1">
        <v>-5.1999999999999998E-2</v>
      </c>
      <c r="H24" s="1">
        <f>B24-E24-F24-G24</f>
        <v>0.7290000000000002</v>
      </c>
      <c r="I24" s="1">
        <v>8.5999999999999993E-2</v>
      </c>
      <c r="J24" s="1">
        <v>6.8000000000000005E-2</v>
      </c>
      <c r="K24" s="1">
        <f>H24-I24+J24</f>
        <v>0.7110000000000003</v>
      </c>
      <c r="L24" s="5">
        <f>D24/B24</f>
        <v>0.45494949494949499</v>
      </c>
      <c r="M24" s="5">
        <f>H24/B24</f>
        <v>0.29454545454545461</v>
      </c>
      <c r="N24" s="5">
        <f>K24/B24</f>
        <v>0.2872727272727274</v>
      </c>
      <c r="O24" s="5">
        <f>E24/B24</f>
        <v>0.68686868686868685</v>
      </c>
      <c r="P24" s="5">
        <f t="shared" si="1"/>
        <v>0.68686868686868685</v>
      </c>
      <c r="X24" s="5">
        <f>L24</f>
        <v>0.45494949494949499</v>
      </c>
      <c r="Y24" s="6">
        <v>9</v>
      </c>
      <c r="AI24" s="5">
        <f t="shared" si="2"/>
        <v>0.2872727272727274</v>
      </c>
      <c r="AJ24" s="6">
        <v>9</v>
      </c>
    </row>
    <row r="25" spans="1:36" x14ac:dyDescent="0.25">
      <c r="A25" s="4" t="str">
        <f>[5]SNF!A31</f>
        <v>1954T3</v>
      </c>
      <c r="B25" s="1">
        <v>2.556</v>
      </c>
      <c r="C25" s="1">
        <v>1.37</v>
      </c>
      <c r="D25" s="1">
        <f t="shared" si="0"/>
        <v>1.1859999999999999</v>
      </c>
      <c r="E25" s="1">
        <v>1.7260000000000002</v>
      </c>
      <c r="F25" s="1">
        <v>0.10100000000000001</v>
      </c>
      <c r="G25" s="1">
        <v>-5.5E-2</v>
      </c>
      <c r="H25" s="1">
        <f>B25-E25-F25-G25</f>
        <v>0.78399999999999992</v>
      </c>
      <c r="I25" s="1">
        <v>9.7000000000000003E-2</v>
      </c>
      <c r="J25" s="1">
        <v>6.3E-2</v>
      </c>
      <c r="K25" s="1">
        <f>H25-I25+J25</f>
        <v>0.75</v>
      </c>
      <c r="L25" s="5">
        <f>D25/B25</f>
        <v>0.46400625978090765</v>
      </c>
      <c r="M25" s="5">
        <f>H25/B25</f>
        <v>0.30672926447574334</v>
      </c>
      <c r="N25" s="5">
        <f>K25/B25</f>
        <v>0.29342723004694837</v>
      </c>
      <c r="O25" s="5">
        <f>E25/B25</f>
        <v>0.67527386541471057</v>
      </c>
      <c r="P25" s="5">
        <f t="shared" si="1"/>
        <v>0.67527386541471057</v>
      </c>
      <c r="X25" s="5">
        <f>L25</f>
        <v>0.46400625978090765</v>
      </c>
      <c r="Y25" s="6">
        <v>10</v>
      </c>
      <c r="AI25" s="5">
        <f t="shared" si="2"/>
        <v>0.29342723004694837</v>
      </c>
      <c r="AJ25" s="6">
        <v>10</v>
      </c>
    </row>
    <row r="26" spans="1:36" x14ac:dyDescent="0.25">
      <c r="A26" s="4" t="str">
        <f>[5]SNF!A32</f>
        <v>1954T4</v>
      </c>
      <c r="B26" s="1">
        <v>2.556</v>
      </c>
      <c r="C26" s="1">
        <v>1.4019999999999999</v>
      </c>
      <c r="D26" s="1">
        <f t="shared" si="0"/>
        <v>1.1540000000000001</v>
      </c>
      <c r="E26" s="1">
        <v>1.764</v>
      </c>
      <c r="F26" s="1">
        <v>0.10300000000000001</v>
      </c>
      <c r="G26" s="1">
        <v>-5.8999999999999997E-2</v>
      </c>
      <c r="H26" s="1">
        <f>B26-E26-F26-G26</f>
        <v>0.748</v>
      </c>
      <c r="I26" s="1">
        <v>0.10100000000000001</v>
      </c>
      <c r="J26" s="1">
        <v>5.8999999999999997E-2</v>
      </c>
      <c r="K26" s="1">
        <f>H26-I26+J26</f>
        <v>0.70599999999999996</v>
      </c>
      <c r="L26" s="5">
        <f>D26/B26</f>
        <v>0.45148669796557123</v>
      </c>
      <c r="M26" s="5">
        <f>H26/B26</f>
        <v>0.29264475743348983</v>
      </c>
      <c r="N26" s="5">
        <f>K26/B26</f>
        <v>0.27621283255086071</v>
      </c>
      <c r="O26" s="5">
        <f>E26/B26</f>
        <v>0.6901408450704225</v>
      </c>
      <c r="P26" s="5">
        <f t="shared" si="1"/>
        <v>0.6901408450704225</v>
      </c>
      <c r="X26" s="5">
        <f>L26</f>
        <v>0.45148669796557123</v>
      </c>
      <c r="Y26" s="6">
        <v>11</v>
      </c>
      <c r="AI26" s="5">
        <f t="shared" si="2"/>
        <v>0.27621283255086071</v>
      </c>
      <c r="AJ26" s="6">
        <v>11</v>
      </c>
    </row>
    <row r="27" spans="1:36" x14ac:dyDescent="0.25">
      <c r="A27" s="4" t="str">
        <f>[5]SNF!A33</f>
        <v>1955T1</v>
      </c>
      <c r="B27" s="1">
        <v>2.621</v>
      </c>
      <c r="C27" s="1">
        <v>1.4390000000000001</v>
      </c>
      <c r="D27" s="1">
        <f t="shared" si="0"/>
        <v>1.1819999999999999</v>
      </c>
      <c r="E27" s="1">
        <v>1.8070000000000002</v>
      </c>
      <c r="F27" s="1">
        <v>0.107</v>
      </c>
      <c r="G27" s="1">
        <v>-6.5000000000000002E-2</v>
      </c>
      <c r="H27" s="1">
        <f>B27-E27-F27-G27</f>
        <v>0.7719999999999998</v>
      </c>
      <c r="I27" s="1">
        <v>9.9000000000000005E-2</v>
      </c>
      <c r="J27" s="1">
        <v>5.5E-2</v>
      </c>
      <c r="K27" s="1">
        <f>H27-I27+J27</f>
        <v>0.72799999999999987</v>
      </c>
      <c r="L27" s="5">
        <f>D27/B27</f>
        <v>0.45097291110263255</v>
      </c>
      <c r="M27" s="5">
        <f>H27/B27</f>
        <v>0.29454406714994269</v>
      </c>
      <c r="N27" s="5">
        <f>K27/B27</f>
        <v>0.27775658145745896</v>
      </c>
      <c r="O27" s="5">
        <f>E27/B27</f>
        <v>0.68943151468905006</v>
      </c>
      <c r="P27" s="5">
        <f t="shared" si="1"/>
        <v>0.68943151468905006</v>
      </c>
      <c r="X27" s="5">
        <f>L27</f>
        <v>0.45097291110263255</v>
      </c>
      <c r="Y27" s="6">
        <v>12</v>
      </c>
      <c r="AI27" s="5">
        <f t="shared" si="2"/>
        <v>0.27775658145745896</v>
      </c>
      <c r="AJ27" s="6">
        <v>12</v>
      </c>
    </row>
    <row r="28" spans="1:36" x14ac:dyDescent="0.25">
      <c r="A28" s="4" t="str">
        <f>[5]SNF!A34</f>
        <v>1955T2</v>
      </c>
      <c r="B28" s="1">
        <v>2.7250000000000001</v>
      </c>
      <c r="C28" s="1">
        <v>1.4770000000000001</v>
      </c>
      <c r="D28" s="1">
        <f t="shared" si="0"/>
        <v>1.248</v>
      </c>
      <c r="E28" s="1">
        <v>1.8540000000000001</v>
      </c>
      <c r="F28" s="1">
        <v>0.11</v>
      </c>
      <c r="G28" s="1">
        <v>-7.0000000000000007E-2</v>
      </c>
      <c r="H28" s="1">
        <f>B28-E28-F28-G28</f>
        <v>0.83099999999999996</v>
      </c>
      <c r="I28" s="1">
        <v>0.106</v>
      </c>
      <c r="J28" s="1">
        <v>5.1999999999999998E-2</v>
      </c>
      <c r="K28" s="1">
        <f>H28-I28+J28</f>
        <v>0.77700000000000002</v>
      </c>
      <c r="L28" s="5">
        <f>D28/B28</f>
        <v>0.45798165137614677</v>
      </c>
      <c r="M28" s="5">
        <f>H28/B28</f>
        <v>0.30495412844036696</v>
      </c>
      <c r="N28" s="5">
        <f>K28/B28</f>
        <v>0.28513761467889909</v>
      </c>
      <c r="O28" s="5">
        <f>E28/B28</f>
        <v>0.68036697247706424</v>
      </c>
      <c r="P28" s="5">
        <f t="shared" si="1"/>
        <v>0.68036697247706424</v>
      </c>
      <c r="X28" s="5">
        <f>L28</f>
        <v>0.45798165137614677</v>
      </c>
      <c r="Y28" s="6">
        <v>13</v>
      </c>
      <c r="AI28" s="5">
        <f t="shared" si="2"/>
        <v>0.28513761467889909</v>
      </c>
      <c r="AJ28" s="6">
        <v>13</v>
      </c>
    </row>
    <row r="29" spans="1:36" x14ac:dyDescent="0.25">
      <c r="A29" s="4" t="str">
        <f>[5]SNF!A35</f>
        <v>1955T3</v>
      </c>
      <c r="B29" s="1">
        <v>2.8</v>
      </c>
      <c r="C29" s="1">
        <v>1.524</v>
      </c>
      <c r="D29" s="1">
        <f t="shared" si="0"/>
        <v>1.2759999999999998</v>
      </c>
      <c r="E29" s="1">
        <v>1.9180000000000001</v>
      </c>
      <c r="F29" s="1">
        <v>0.113</v>
      </c>
      <c r="G29" s="1">
        <v>-7.4999999999999997E-2</v>
      </c>
      <c r="H29" s="1">
        <f>B29-E29-F29-G29</f>
        <v>0.84399999999999964</v>
      </c>
      <c r="I29" s="1">
        <v>9.8000000000000004E-2</v>
      </c>
      <c r="J29" s="1">
        <v>5.0999999999999997E-2</v>
      </c>
      <c r="K29" s="1">
        <f>H29-I29+J29</f>
        <v>0.79699999999999971</v>
      </c>
      <c r="L29" s="5">
        <f>D29/B29</f>
        <v>0.45571428571428568</v>
      </c>
      <c r="M29" s="5">
        <f>H29/B29</f>
        <v>0.30142857142857132</v>
      </c>
      <c r="N29" s="5">
        <f>K29/B29</f>
        <v>0.28464285714285703</v>
      </c>
      <c r="O29" s="5">
        <f>E29/B29</f>
        <v>0.68500000000000005</v>
      </c>
      <c r="P29" s="5">
        <f t="shared" si="1"/>
        <v>0.68500000000000005</v>
      </c>
      <c r="X29" s="5">
        <f>L29</f>
        <v>0.45571428571428568</v>
      </c>
      <c r="Y29" s="6">
        <v>14</v>
      </c>
      <c r="AI29" s="5">
        <f t="shared" si="2"/>
        <v>0.28464285714285703</v>
      </c>
      <c r="AJ29" s="6">
        <v>14</v>
      </c>
    </row>
    <row r="30" spans="1:36" x14ac:dyDescent="0.25">
      <c r="A30" s="4" t="str">
        <f>[5]SNF!A36</f>
        <v>1955T4</v>
      </c>
      <c r="B30" s="1">
        <v>2.891</v>
      </c>
      <c r="C30" s="1">
        <v>1.5720000000000001</v>
      </c>
      <c r="D30" s="1">
        <f t="shared" si="0"/>
        <v>1.319</v>
      </c>
      <c r="E30" s="1">
        <v>1.9890000000000001</v>
      </c>
      <c r="F30" s="1">
        <v>0.11599999999999999</v>
      </c>
      <c r="G30" s="1">
        <v>-7.9000000000000001E-2</v>
      </c>
      <c r="H30" s="1">
        <f>B30-E30-F30-G30</f>
        <v>0.86499999999999988</v>
      </c>
      <c r="I30" s="1">
        <v>0.106</v>
      </c>
      <c r="J30" s="1">
        <v>4.9000000000000002E-2</v>
      </c>
      <c r="K30" s="1">
        <f>H30-I30+J30</f>
        <v>0.80799999999999994</v>
      </c>
      <c r="L30" s="5">
        <f>D30/B30</f>
        <v>0.45624351435489446</v>
      </c>
      <c r="M30" s="5">
        <f>H30/B30</f>
        <v>0.29920442753372534</v>
      </c>
      <c r="N30" s="5">
        <f>K30/B30</f>
        <v>0.27948806641300583</v>
      </c>
      <c r="O30" s="5">
        <f>E30/B30</f>
        <v>0.68799723279142166</v>
      </c>
      <c r="P30" s="5">
        <f t="shared" si="1"/>
        <v>0.68799723279142166</v>
      </c>
      <c r="X30" s="5">
        <f>L30</f>
        <v>0.45624351435489446</v>
      </c>
      <c r="Y30" s="6">
        <v>15</v>
      </c>
      <c r="AI30" s="5">
        <f t="shared" si="2"/>
        <v>0.27948806641300583</v>
      </c>
      <c r="AJ30" s="6">
        <v>15</v>
      </c>
    </row>
    <row r="31" spans="1:36" x14ac:dyDescent="0.25">
      <c r="A31" s="4" t="str">
        <f>[5]SNF!A37</f>
        <v>1956T1</v>
      </c>
      <c r="B31" s="1">
        <v>2.9359999999999999</v>
      </c>
      <c r="C31" s="1">
        <v>1.6120000000000001</v>
      </c>
      <c r="D31" s="1">
        <f t="shared" si="0"/>
        <v>1.3239999999999998</v>
      </c>
      <c r="E31" s="1">
        <v>2.0550000000000002</v>
      </c>
      <c r="F31" s="1">
        <v>0.11899999999999999</v>
      </c>
      <c r="G31" s="1">
        <v>-8.2000000000000003E-2</v>
      </c>
      <c r="H31" s="1">
        <f>B31-E31-F31-G31</f>
        <v>0.84399999999999975</v>
      </c>
      <c r="I31" s="1">
        <v>0.11600000000000001</v>
      </c>
      <c r="J31" s="1">
        <v>4.9000000000000002E-2</v>
      </c>
      <c r="K31" s="1">
        <f>H31-I31+J31</f>
        <v>0.7769999999999998</v>
      </c>
      <c r="L31" s="5">
        <f>D31/B31</f>
        <v>0.45095367847411438</v>
      </c>
      <c r="M31" s="5">
        <f>H31/B31</f>
        <v>0.28746594005449583</v>
      </c>
      <c r="N31" s="5">
        <f>K31/B31</f>
        <v>0.26464577656675742</v>
      </c>
      <c r="O31" s="5">
        <f>E31/B31</f>
        <v>0.69993188010899188</v>
      </c>
      <c r="P31" s="5">
        <f t="shared" si="1"/>
        <v>0.69993188010899188</v>
      </c>
      <c r="X31" s="5">
        <f>L31</f>
        <v>0.45095367847411438</v>
      </c>
      <c r="Y31" s="6">
        <v>16</v>
      </c>
      <c r="AI31" s="5">
        <f t="shared" si="2"/>
        <v>0.26464577656675742</v>
      </c>
      <c r="AJ31" s="6">
        <v>16</v>
      </c>
    </row>
    <row r="32" spans="1:36" x14ac:dyDescent="0.25">
      <c r="A32" s="4" t="str">
        <f>[5]SNF!A38</f>
        <v>1956T2</v>
      </c>
      <c r="B32" s="1">
        <v>3.0910000000000002</v>
      </c>
      <c r="C32" s="1">
        <v>1.6559999999999999</v>
      </c>
      <c r="D32" s="1">
        <f t="shared" si="0"/>
        <v>1.4350000000000003</v>
      </c>
      <c r="E32" s="1">
        <v>2.12</v>
      </c>
      <c r="F32" s="1">
        <v>0.123</v>
      </c>
      <c r="G32" s="1">
        <v>-8.5000000000000006E-2</v>
      </c>
      <c r="H32" s="1">
        <f>B32-E32-F32-G32</f>
        <v>0.93300000000000005</v>
      </c>
      <c r="I32" s="1">
        <v>0.11700000000000001</v>
      </c>
      <c r="J32" s="1">
        <v>5.0999999999999997E-2</v>
      </c>
      <c r="K32" s="1">
        <f>H32-I32+J32</f>
        <v>0.8670000000000001</v>
      </c>
      <c r="L32" s="5">
        <f>D32/B32</f>
        <v>0.46425105143966361</v>
      </c>
      <c r="M32" s="5">
        <f>H32/B32</f>
        <v>0.30184406340989972</v>
      </c>
      <c r="N32" s="5">
        <f>K32/B32</f>
        <v>0.28049175024263995</v>
      </c>
      <c r="O32" s="5">
        <f>E32/B32</f>
        <v>0.68586218052410219</v>
      </c>
      <c r="P32" s="5">
        <f t="shared" si="1"/>
        <v>0.68586218052410219</v>
      </c>
      <c r="X32" s="5">
        <f>L32</f>
        <v>0.46425105143966361</v>
      </c>
      <c r="Y32" s="6">
        <v>17</v>
      </c>
      <c r="AI32" s="5">
        <f t="shared" si="2"/>
        <v>0.28049175024263995</v>
      </c>
      <c r="AJ32" s="6">
        <v>17</v>
      </c>
    </row>
    <row r="33" spans="1:36" x14ac:dyDescent="0.25">
      <c r="A33" s="4" t="str">
        <f>[5]SNF!A39</f>
        <v>1956T3</v>
      </c>
      <c r="B33" s="1">
        <v>3.145</v>
      </c>
      <c r="C33" s="1">
        <v>1.7030000000000001</v>
      </c>
      <c r="D33" s="1">
        <f t="shared" si="0"/>
        <v>1.4419999999999999</v>
      </c>
      <c r="E33" s="1">
        <v>2.1820000000000004</v>
      </c>
      <c r="F33" s="1">
        <v>0.127</v>
      </c>
      <c r="G33" s="1">
        <v>-8.5999999999999993E-2</v>
      </c>
      <c r="H33" s="1">
        <f>B33-E33-F33-G33</f>
        <v>0.9219999999999996</v>
      </c>
      <c r="I33" s="1">
        <v>0.17299999999999999</v>
      </c>
      <c r="J33" s="1">
        <v>5.5E-2</v>
      </c>
      <c r="K33" s="1">
        <f>H33-I33+J33</f>
        <v>0.80399999999999971</v>
      </c>
      <c r="L33" s="5">
        <f>D33/B33</f>
        <v>0.45850556438791729</v>
      </c>
      <c r="M33" s="5">
        <f>H33/B33</f>
        <v>0.29316375198728128</v>
      </c>
      <c r="N33" s="5">
        <f>K33/B33</f>
        <v>0.25564387917329084</v>
      </c>
      <c r="O33" s="5">
        <f>E33/B33</f>
        <v>0.69379968203497622</v>
      </c>
      <c r="P33" s="5">
        <f t="shared" si="1"/>
        <v>0.69379968203497622</v>
      </c>
      <c r="X33" s="5">
        <f>L33</f>
        <v>0.45850556438791729</v>
      </c>
      <c r="Y33" s="6">
        <v>18</v>
      </c>
      <c r="AI33" s="5">
        <f t="shared" si="2"/>
        <v>0.25564387917329084</v>
      </c>
      <c r="AJ33" s="6">
        <v>18</v>
      </c>
    </row>
    <row r="34" spans="1:36" x14ac:dyDescent="0.25">
      <c r="A34" s="4" t="str">
        <f>[5]SNF!A40</f>
        <v>1956T4</v>
      </c>
      <c r="B34" s="1">
        <v>3.2669999999999999</v>
      </c>
      <c r="C34" s="1">
        <v>1.754</v>
      </c>
      <c r="D34" s="1">
        <f t="shared" si="0"/>
        <v>1.5129999999999999</v>
      </c>
      <c r="E34" s="1">
        <v>2.2410000000000001</v>
      </c>
      <c r="F34" s="1">
        <v>0.129</v>
      </c>
      <c r="G34" s="1">
        <v>-8.6999999999999994E-2</v>
      </c>
      <c r="H34" s="1">
        <f>B34-E34-F34-G34</f>
        <v>0.98399999999999976</v>
      </c>
      <c r="I34" s="1">
        <v>0.121</v>
      </c>
      <c r="J34" s="1">
        <v>5.8999999999999997E-2</v>
      </c>
      <c r="K34" s="1">
        <f>H34-I34+J34</f>
        <v>0.92199999999999971</v>
      </c>
      <c r="L34" s="5">
        <f>D34/B34</f>
        <v>0.46311600857055402</v>
      </c>
      <c r="M34" s="5">
        <f>H34/B34</f>
        <v>0.3011937557392102</v>
      </c>
      <c r="N34" s="5">
        <f>K34/B34</f>
        <v>0.2822161003979185</v>
      </c>
      <c r="O34" s="5">
        <f>E34/B34</f>
        <v>0.68595041322314054</v>
      </c>
      <c r="P34" s="5">
        <f t="shared" si="1"/>
        <v>0.68595041322314054</v>
      </c>
      <c r="X34" s="5">
        <f>L34</f>
        <v>0.46311600857055402</v>
      </c>
      <c r="Y34" s="6">
        <v>19</v>
      </c>
      <c r="AI34" s="5">
        <f t="shared" si="2"/>
        <v>0.2822161003979185</v>
      </c>
      <c r="AJ34" s="6">
        <v>19</v>
      </c>
    </row>
    <row r="35" spans="1:36" x14ac:dyDescent="0.25">
      <c r="A35" s="4" t="str">
        <f>[5]SNF!A41</f>
        <v>1957T1</v>
      </c>
      <c r="B35" s="1">
        <v>3.3660000000000001</v>
      </c>
      <c r="C35" s="1">
        <v>1.81</v>
      </c>
      <c r="D35" s="1">
        <f t="shared" si="0"/>
        <v>1.556</v>
      </c>
      <c r="E35" s="1">
        <v>2.3000000000000003</v>
      </c>
      <c r="F35" s="1">
        <v>0.13300000000000001</v>
      </c>
      <c r="G35" s="1">
        <v>-8.5999999999999993E-2</v>
      </c>
      <c r="H35" s="1">
        <f>B35-E35-F35-G35</f>
        <v>1.0189999999999999</v>
      </c>
      <c r="I35" s="1">
        <v>0.11899999999999999</v>
      </c>
      <c r="J35" s="1">
        <v>6.4000000000000001E-2</v>
      </c>
      <c r="K35" s="1">
        <f>H35-I35+J35</f>
        <v>0.96399999999999997</v>
      </c>
      <c r="L35" s="5">
        <f>D35/B35</f>
        <v>0.46226975638740347</v>
      </c>
      <c r="M35" s="5">
        <f>H35/B35</f>
        <v>0.30273321449792034</v>
      </c>
      <c r="N35" s="5">
        <f>K35/B35</f>
        <v>0.2863933452168746</v>
      </c>
      <c r="O35" s="5">
        <f>E35/B35</f>
        <v>0.68330362448009507</v>
      </c>
      <c r="P35" s="5">
        <f t="shared" si="1"/>
        <v>0.68330362448009507</v>
      </c>
      <c r="X35" s="5">
        <f>L35</f>
        <v>0.46226975638740347</v>
      </c>
      <c r="Y35" s="6">
        <v>20</v>
      </c>
      <c r="AI35" s="5">
        <f t="shared" si="2"/>
        <v>0.2863933452168746</v>
      </c>
      <c r="AJ35" s="6">
        <v>20</v>
      </c>
    </row>
    <row r="36" spans="1:36" x14ac:dyDescent="0.25">
      <c r="A36" s="4" t="str">
        <f>[5]SNF!A42</f>
        <v>1957T2</v>
      </c>
      <c r="B36" s="1">
        <v>3.3809999999999998</v>
      </c>
      <c r="C36" s="1">
        <v>1.8720000000000001</v>
      </c>
      <c r="D36" s="1">
        <f t="shared" si="0"/>
        <v>1.5089999999999997</v>
      </c>
      <c r="E36" s="1">
        <v>2.3689999999999998</v>
      </c>
      <c r="F36" s="1">
        <v>0.13700000000000001</v>
      </c>
      <c r="G36" s="1">
        <v>-8.5999999999999993E-2</v>
      </c>
      <c r="H36" s="1">
        <f>B36-E36-F36-G36</f>
        <v>0.96099999999999997</v>
      </c>
      <c r="I36" s="1">
        <v>0.114</v>
      </c>
      <c r="J36" s="1">
        <v>6.5000000000000002E-2</v>
      </c>
      <c r="K36" s="1">
        <f>H36-I36+J36</f>
        <v>0.91199999999999992</v>
      </c>
      <c r="L36" s="5">
        <f>D36/B36</f>
        <v>0.44631765749778163</v>
      </c>
      <c r="M36" s="5">
        <f>H36/B36</f>
        <v>0.28423543330375628</v>
      </c>
      <c r="N36" s="5">
        <f>K36/B36</f>
        <v>0.26974267968056787</v>
      </c>
      <c r="O36" s="5">
        <f>E36/B36</f>
        <v>0.70068027210884354</v>
      </c>
      <c r="P36" s="5">
        <f t="shared" si="1"/>
        <v>0.70068027210884354</v>
      </c>
      <c r="X36" s="5">
        <f>L36</f>
        <v>0.44631765749778163</v>
      </c>
      <c r="Y36" s="6">
        <v>21</v>
      </c>
      <c r="AI36" s="5">
        <f t="shared" si="2"/>
        <v>0.26974267968056787</v>
      </c>
      <c r="AJ36" s="6">
        <v>21</v>
      </c>
    </row>
    <row r="37" spans="1:36" x14ac:dyDescent="0.25">
      <c r="A37" s="4" t="str">
        <f>[5]SNF!A43</f>
        <v>1957T3</v>
      </c>
      <c r="B37" s="1">
        <v>3.569</v>
      </c>
      <c r="C37" s="1">
        <v>1.9430000000000001</v>
      </c>
      <c r="D37" s="1">
        <f t="shared" si="0"/>
        <v>1.6259999999999999</v>
      </c>
      <c r="E37" s="1">
        <v>2.4510000000000001</v>
      </c>
      <c r="F37" s="1">
        <v>0.14400000000000002</v>
      </c>
      <c r="G37" s="1">
        <v>-8.7999999999999995E-2</v>
      </c>
      <c r="H37" s="1">
        <f>B37-E37-F37-G37</f>
        <v>1.0619999999999998</v>
      </c>
      <c r="I37" s="1">
        <v>0.17100000000000001</v>
      </c>
      <c r="J37" s="1">
        <v>0.06</v>
      </c>
      <c r="K37" s="1">
        <f>H37-I37+J37</f>
        <v>0.95099999999999985</v>
      </c>
      <c r="L37" s="5">
        <f>D37/B37</f>
        <v>0.45558980106472396</v>
      </c>
      <c r="M37" s="5">
        <f>H37/B37</f>
        <v>0.29756234239282708</v>
      </c>
      <c r="N37" s="5">
        <f>K37/B37</f>
        <v>0.26646119361165588</v>
      </c>
      <c r="O37" s="5">
        <f>E37/B37</f>
        <v>0.68674698795180722</v>
      </c>
      <c r="P37" s="5">
        <f t="shared" si="1"/>
        <v>0.68674698795180722</v>
      </c>
      <c r="X37" s="5">
        <f>L37</f>
        <v>0.45558980106472396</v>
      </c>
      <c r="Y37" s="6">
        <v>22</v>
      </c>
      <c r="AI37" s="5">
        <f t="shared" si="2"/>
        <v>0.26646119361165588</v>
      </c>
      <c r="AJ37" s="6">
        <v>22</v>
      </c>
    </row>
    <row r="38" spans="1:36" x14ac:dyDescent="0.25">
      <c r="A38" s="4" t="str">
        <f>[5]SNF!A44</f>
        <v>1957T4</v>
      </c>
      <c r="B38" s="1">
        <v>3.7309999999999999</v>
      </c>
      <c r="C38" s="1">
        <v>2.0270000000000001</v>
      </c>
      <c r="D38" s="1">
        <f t="shared" si="0"/>
        <v>1.7039999999999997</v>
      </c>
      <c r="E38" s="1">
        <v>2.5529999999999999</v>
      </c>
      <c r="F38" s="1">
        <v>0.152</v>
      </c>
      <c r="G38" s="1">
        <v>-9.0999999999999998E-2</v>
      </c>
      <c r="H38" s="1">
        <f>B38-E38-F38-G38</f>
        <v>1.117</v>
      </c>
      <c r="I38" s="1">
        <v>0.151</v>
      </c>
      <c r="J38" s="1">
        <v>5.2000000000000005E-2</v>
      </c>
      <c r="K38" s="1">
        <f>H38-I38+J38</f>
        <v>1.018</v>
      </c>
      <c r="L38" s="5">
        <f>D38/B38</f>
        <v>0.45671401768962738</v>
      </c>
      <c r="M38" s="5">
        <f>H38/B38</f>
        <v>0.29938354328598232</v>
      </c>
      <c r="N38" s="5">
        <f>K38/B38</f>
        <v>0.27284910211739483</v>
      </c>
      <c r="O38" s="5">
        <f>E38/B38</f>
        <v>0.68426695255963554</v>
      </c>
      <c r="P38" s="5">
        <f t="shared" si="1"/>
        <v>0.68426695255963554</v>
      </c>
      <c r="X38" s="5">
        <f>L38</f>
        <v>0.45671401768962738</v>
      </c>
      <c r="Y38" s="6">
        <v>23</v>
      </c>
      <c r="AI38" s="5">
        <f t="shared" si="2"/>
        <v>0.27284910211739483</v>
      </c>
      <c r="AJ38" s="6">
        <v>23</v>
      </c>
    </row>
    <row r="39" spans="1:36" x14ac:dyDescent="0.25">
      <c r="A39" s="4" t="str">
        <f>[5]SNF!A45</f>
        <v>1958T1</v>
      </c>
      <c r="B39" s="1">
        <v>3.956</v>
      </c>
      <c r="C39" s="1">
        <v>2.1150000000000002</v>
      </c>
      <c r="D39" s="1">
        <f t="shared" si="0"/>
        <v>1.8409999999999997</v>
      </c>
      <c r="E39" s="1">
        <v>2.6630000000000003</v>
      </c>
      <c r="F39" s="1">
        <v>0.161</v>
      </c>
      <c r="G39" s="1">
        <v>-9.5000000000000001E-2</v>
      </c>
      <c r="H39" s="1">
        <f>B39-E39-F39-G39</f>
        <v>1.2269999999999996</v>
      </c>
      <c r="I39" s="1">
        <v>0.159</v>
      </c>
      <c r="J39" s="1">
        <v>3.8000000000000006E-2</v>
      </c>
      <c r="K39" s="1">
        <f>H39-I39+J39</f>
        <v>1.1059999999999997</v>
      </c>
      <c r="L39" s="5">
        <f>D39/B39</f>
        <v>0.46536905965621833</v>
      </c>
      <c r="M39" s="5">
        <f>H39/B39</f>
        <v>0.31016177957532853</v>
      </c>
      <c r="N39" s="5">
        <f>K39/B39</f>
        <v>0.27957532861476231</v>
      </c>
      <c r="O39" s="5">
        <f>E39/B39</f>
        <v>0.67315470171890801</v>
      </c>
      <c r="P39" s="5">
        <f t="shared" si="1"/>
        <v>0.67315470171890801</v>
      </c>
      <c r="X39" s="5">
        <f>L39</f>
        <v>0.46536905965621833</v>
      </c>
      <c r="Y39" s="6">
        <v>24</v>
      </c>
      <c r="AI39" s="5">
        <f t="shared" si="2"/>
        <v>0.27957532861476231</v>
      </c>
      <c r="AJ39" s="6">
        <v>24</v>
      </c>
    </row>
    <row r="40" spans="1:36" x14ac:dyDescent="0.25">
      <c r="A40" s="4" t="str">
        <f>[5]SNF!A46</f>
        <v>1958T2</v>
      </c>
      <c r="B40" s="1">
        <v>4.0430000000000001</v>
      </c>
      <c r="C40" s="1">
        <v>2.1850000000000001</v>
      </c>
      <c r="D40" s="1">
        <f t="shared" si="0"/>
        <v>1.8580000000000001</v>
      </c>
      <c r="E40" s="1">
        <v>2.7519999999999998</v>
      </c>
      <c r="F40" s="1">
        <v>0.16800000000000001</v>
      </c>
      <c r="G40" s="1">
        <v>-9.6000000000000002E-2</v>
      </c>
      <c r="H40" s="1">
        <f>B40-E40-F40-G40</f>
        <v>1.2190000000000005</v>
      </c>
      <c r="I40" s="1">
        <v>0.20599999999999999</v>
      </c>
      <c r="J40" s="1">
        <v>3.1E-2</v>
      </c>
      <c r="K40" s="1">
        <f>H40-I40+J40</f>
        <v>1.0440000000000005</v>
      </c>
      <c r="L40" s="5">
        <f>D40/B40</f>
        <v>0.45955973287162999</v>
      </c>
      <c r="M40" s="5">
        <f>H40/B40</f>
        <v>0.3015087806084592</v>
      </c>
      <c r="N40" s="5">
        <f>K40/B40</f>
        <v>0.25822409102151878</v>
      </c>
      <c r="O40" s="5">
        <f>E40/B40</f>
        <v>0.68068266139005684</v>
      </c>
      <c r="P40" s="5">
        <f t="shared" si="1"/>
        <v>0.68068266139005684</v>
      </c>
      <c r="X40" s="5">
        <f>L40</f>
        <v>0.45955973287162999</v>
      </c>
      <c r="Y40" s="6">
        <v>25</v>
      </c>
      <c r="AI40" s="5">
        <f t="shared" si="2"/>
        <v>0.25822409102151878</v>
      </c>
      <c r="AJ40" s="6">
        <v>25</v>
      </c>
    </row>
    <row r="41" spans="1:36" x14ac:dyDescent="0.25">
      <c r="A41" s="4" t="str">
        <f>[5]SNF!A47</f>
        <v>1958T3</v>
      </c>
      <c r="B41" s="1">
        <v>4.0810000000000004</v>
      </c>
      <c r="C41" s="1">
        <v>2.2269999999999999</v>
      </c>
      <c r="D41" s="1">
        <f t="shared" si="0"/>
        <v>1.8540000000000005</v>
      </c>
      <c r="E41" s="1">
        <v>2.8099999999999996</v>
      </c>
      <c r="F41" s="1">
        <v>0.17299999999999999</v>
      </c>
      <c r="G41" s="1">
        <v>-9.2999999999999999E-2</v>
      </c>
      <c r="H41" s="1">
        <f>B41-E41-F41-G41</f>
        <v>1.1910000000000007</v>
      </c>
      <c r="I41" s="1">
        <v>0.18</v>
      </c>
      <c r="J41" s="1">
        <v>3.1E-2</v>
      </c>
      <c r="K41" s="1">
        <f>H41-I41+J41</f>
        <v>1.0420000000000007</v>
      </c>
      <c r="L41" s="5">
        <f>D41/B41</f>
        <v>0.4543004165645676</v>
      </c>
      <c r="M41" s="5">
        <f>H41/B41</f>
        <v>0.2918402352364618</v>
      </c>
      <c r="N41" s="5">
        <f>K41/B41</f>
        <v>0.25532957608429319</v>
      </c>
      <c r="O41" s="5">
        <f>E41/B41</f>
        <v>0.68855672629257514</v>
      </c>
      <c r="P41" s="5">
        <f t="shared" si="1"/>
        <v>0.68855672629257514</v>
      </c>
      <c r="X41" s="5">
        <f>L41</f>
        <v>0.4543004165645676</v>
      </c>
      <c r="Y41" s="6">
        <v>26</v>
      </c>
      <c r="AI41" s="5">
        <f t="shared" si="2"/>
        <v>0.25532957608429319</v>
      </c>
      <c r="AJ41" s="6">
        <v>26</v>
      </c>
    </row>
    <row r="42" spans="1:36" x14ac:dyDescent="0.25">
      <c r="A42" s="4" t="str">
        <f>[5]SNF!A48</f>
        <v>1958T4</v>
      </c>
      <c r="B42" s="1">
        <v>4.1459999999999999</v>
      </c>
      <c r="C42" s="1">
        <v>2.25</v>
      </c>
      <c r="D42" s="1">
        <f t="shared" si="0"/>
        <v>1.8959999999999999</v>
      </c>
      <c r="E42" s="1">
        <v>2.847</v>
      </c>
      <c r="F42" s="1">
        <v>0.17399999999999999</v>
      </c>
      <c r="G42" s="1">
        <v>-8.6999999999999994E-2</v>
      </c>
      <c r="H42" s="1">
        <f>B42-E42-F42-G42</f>
        <v>1.212</v>
      </c>
      <c r="I42" s="1">
        <v>0.21299999999999999</v>
      </c>
      <c r="J42" s="1">
        <v>3.6000000000000004E-2</v>
      </c>
      <c r="K42" s="1">
        <f>H42-I42+J42</f>
        <v>1.0349999999999999</v>
      </c>
      <c r="L42" s="5">
        <f>D42/B42</f>
        <v>0.45730824891461647</v>
      </c>
      <c r="M42" s="5">
        <f>H42/B42</f>
        <v>0.29232995658465993</v>
      </c>
      <c r="N42" s="5">
        <f>K42/B42</f>
        <v>0.2496382054992764</v>
      </c>
      <c r="O42" s="5">
        <f>E42/B42</f>
        <v>0.68668596237337198</v>
      </c>
      <c r="P42" s="5">
        <f t="shared" si="1"/>
        <v>0.68668596237337198</v>
      </c>
      <c r="X42" s="5">
        <f>L42</f>
        <v>0.45730824891461647</v>
      </c>
      <c r="Y42" s="6">
        <v>27</v>
      </c>
      <c r="AI42" s="5">
        <f t="shared" si="2"/>
        <v>0.2496382054992764</v>
      </c>
      <c r="AJ42" s="6">
        <v>27</v>
      </c>
    </row>
    <row r="43" spans="1:36" x14ac:dyDescent="0.25">
      <c r="A43" s="4" t="str">
        <f>[5]SNF!A49</f>
        <v>1959T1</v>
      </c>
      <c r="B43" s="1">
        <v>4.2309999999999999</v>
      </c>
      <c r="C43" s="1">
        <v>2.2850000000000001</v>
      </c>
      <c r="D43" s="1">
        <f t="shared" si="0"/>
        <v>1.9459999999999997</v>
      </c>
      <c r="E43" s="1">
        <v>2.8980000000000001</v>
      </c>
      <c r="F43" s="1">
        <v>0.17299999999999999</v>
      </c>
      <c r="G43" s="1">
        <v>-7.8E-2</v>
      </c>
      <c r="H43" s="1">
        <f>B43-E43-F43-G43</f>
        <v>1.2379999999999998</v>
      </c>
      <c r="I43" s="1">
        <v>0.218</v>
      </c>
      <c r="J43" s="1">
        <v>4.8000000000000001E-2</v>
      </c>
      <c r="K43" s="1">
        <f>H43-I43+J43</f>
        <v>1.0679999999999998</v>
      </c>
      <c r="L43" s="5">
        <f>D43/B43</f>
        <v>0.4599385488064287</v>
      </c>
      <c r="M43" s="5">
        <f>H43/B43</f>
        <v>0.29260222169699829</v>
      </c>
      <c r="N43" s="5">
        <f>K43/B43</f>
        <v>0.25242259513117465</v>
      </c>
      <c r="O43" s="5">
        <f>E43/B43</f>
        <v>0.68494445757504141</v>
      </c>
      <c r="P43" s="5">
        <f t="shared" si="1"/>
        <v>0.68494445757504141</v>
      </c>
      <c r="X43" s="5">
        <f>L43</f>
        <v>0.4599385488064287</v>
      </c>
      <c r="Y43" s="6">
        <v>28</v>
      </c>
      <c r="AI43" s="5">
        <f t="shared" si="2"/>
        <v>0.25242259513117465</v>
      </c>
      <c r="AJ43" s="6">
        <v>28</v>
      </c>
    </row>
    <row r="44" spans="1:36" x14ac:dyDescent="0.25">
      <c r="A44" s="4" t="str">
        <f>[5]SNF!A50</f>
        <v>1959T2</v>
      </c>
      <c r="B44" s="1">
        <v>4.431</v>
      </c>
      <c r="C44" s="1">
        <v>2.3439999999999999</v>
      </c>
      <c r="D44" s="1">
        <f t="shared" si="0"/>
        <v>2.0870000000000002</v>
      </c>
      <c r="E44" s="1">
        <v>2.9750000000000001</v>
      </c>
      <c r="F44" s="1">
        <v>0.17499999999999999</v>
      </c>
      <c r="G44" s="1">
        <v>-7.1999999999999995E-2</v>
      </c>
      <c r="H44" s="1">
        <f>B44-E44-F44-G44</f>
        <v>1.353</v>
      </c>
      <c r="I44" s="1">
        <v>0.21299999999999999</v>
      </c>
      <c r="J44" s="1">
        <v>5.5999999999999994E-2</v>
      </c>
      <c r="K44" s="1">
        <f>H44-I44+J44</f>
        <v>1.196</v>
      </c>
      <c r="L44" s="5">
        <f>D44/B44</f>
        <v>0.47099977431730988</v>
      </c>
      <c r="M44" s="5">
        <f>H44/B44</f>
        <v>0.30534867975626268</v>
      </c>
      <c r="N44" s="5">
        <f>K44/B44</f>
        <v>0.26991649740464907</v>
      </c>
      <c r="O44" s="5">
        <f>E44/B44</f>
        <v>0.67140600315955767</v>
      </c>
      <c r="P44" s="5">
        <f t="shared" si="1"/>
        <v>0.67140600315955767</v>
      </c>
      <c r="X44" s="5">
        <f>L44</f>
        <v>0.47099977431730988</v>
      </c>
      <c r="Y44" s="6">
        <v>29</v>
      </c>
      <c r="AI44" s="5">
        <f t="shared" si="2"/>
        <v>0.26991649740464907</v>
      </c>
      <c r="AJ44" s="6">
        <v>29</v>
      </c>
    </row>
    <row r="45" spans="1:36" x14ac:dyDescent="0.25">
      <c r="A45" s="4" t="str">
        <f>[5]SNF!A51</f>
        <v>1959T3</v>
      </c>
      <c r="B45" s="1">
        <v>4.5149999999999997</v>
      </c>
      <c r="C45" s="1">
        <v>2.3969999999999998</v>
      </c>
      <c r="D45" s="1">
        <f t="shared" si="0"/>
        <v>2.1179999999999999</v>
      </c>
      <c r="E45" s="1">
        <v>3.0429999999999997</v>
      </c>
      <c r="F45" s="1">
        <v>0.18</v>
      </c>
      <c r="G45" s="1">
        <v>-6.9000000000000006E-2</v>
      </c>
      <c r="H45" s="1">
        <f>B45-E45-F45-G45</f>
        <v>1.361</v>
      </c>
      <c r="I45" s="1">
        <v>0.19600000000000001</v>
      </c>
      <c r="J45" s="1">
        <v>6.2E-2</v>
      </c>
      <c r="K45" s="1">
        <f>H45-I45+J45</f>
        <v>1.2270000000000001</v>
      </c>
      <c r="L45" s="5">
        <f>D45/B45</f>
        <v>0.46910299003322259</v>
      </c>
      <c r="M45" s="5">
        <f>H45/B45</f>
        <v>0.30143964562569214</v>
      </c>
      <c r="N45" s="5">
        <f>K45/B45</f>
        <v>0.27176079734219272</v>
      </c>
      <c r="O45" s="5">
        <f>E45/B45</f>
        <v>0.67397563676633443</v>
      </c>
      <c r="P45" s="5">
        <f t="shared" si="1"/>
        <v>0.67397563676633443</v>
      </c>
      <c r="X45" s="5">
        <f>L45</f>
        <v>0.46910299003322259</v>
      </c>
      <c r="Y45" s="6">
        <v>30</v>
      </c>
      <c r="AI45" s="5">
        <f t="shared" si="2"/>
        <v>0.27176079734219272</v>
      </c>
      <c r="AJ45" s="6">
        <v>30</v>
      </c>
    </row>
    <row r="46" spans="1:36" x14ac:dyDescent="0.25">
      <c r="A46" s="4" t="str">
        <f>[5]SNF!A52</f>
        <v>1959T4</v>
      </c>
      <c r="B46" s="1">
        <v>4.7409999999999997</v>
      </c>
      <c r="C46" s="1">
        <v>2.4550000000000001</v>
      </c>
      <c r="D46" s="1">
        <f t="shared" si="0"/>
        <v>2.2859999999999996</v>
      </c>
      <c r="E46" s="1">
        <v>3.1160000000000001</v>
      </c>
      <c r="F46" s="1">
        <v>0.188</v>
      </c>
      <c r="G46" s="1">
        <v>-7.0000000000000007E-2</v>
      </c>
      <c r="H46" s="1">
        <f>B46-E46-F46-G46</f>
        <v>1.5069999999999997</v>
      </c>
      <c r="I46" s="1">
        <v>0.19400000000000001</v>
      </c>
      <c r="J46" s="1">
        <v>6.4000000000000001E-2</v>
      </c>
      <c r="K46" s="1">
        <f>H46-I46+J46</f>
        <v>1.3769999999999998</v>
      </c>
      <c r="L46" s="5">
        <f>D46/B46</f>
        <v>0.48217675595865844</v>
      </c>
      <c r="M46" s="5">
        <f>H46/B46</f>
        <v>0.31786542923433869</v>
      </c>
      <c r="N46" s="5">
        <f>K46/B46</f>
        <v>0.29044505378612107</v>
      </c>
      <c r="O46" s="5">
        <f>E46/B46</f>
        <v>0.65724530689727911</v>
      </c>
      <c r="P46" s="5">
        <f t="shared" si="1"/>
        <v>0.65724530689727911</v>
      </c>
      <c r="X46" s="5">
        <f>L46</f>
        <v>0.48217675595865844</v>
      </c>
      <c r="Y46" s="6">
        <v>31</v>
      </c>
      <c r="AI46" s="5">
        <f t="shared" si="2"/>
        <v>0.29044505378612107</v>
      </c>
      <c r="AJ46" s="6">
        <v>31</v>
      </c>
    </row>
    <row r="47" spans="1:36" x14ac:dyDescent="0.25">
      <c r="A47" s="4" t="str">
        <f>[5]SNF!A53</f>
        <v>1960T1</v>
      </c>
      <c r="B47" s="1">
        <v>4.827</v>
      </c>
      <c r="C47" s="1">
        <v>2.5230000000000001</v>
      </c>
      <c r="D47" s="1">
        <f t="shared" si="0"/>
        <v>2.3039999999999998</v>
      </c>
      <c r="E47" s="1">
        <v>3.1970000000000005</v>
      </c>
      <c r="F47" s="1">
        <v>0.19900000000000001</v>
      </c>
      <c r="G47" s="1">
        <v>-7.4999999999999997E-2</v>
      </c>
      <c r="H47" s="1">
        <f>B47-E47-F47-G47</f>
        <v>1.5059999999999993</v>
      </c>
      <c r="I47" s="1">
        <v>0.219</v>
      </c>
      <c r="J47" s="1">
        <v>6.3E-2</v>
      </c>
      <c r="K47" s="1">
        <f>H47-I47+J47</f>
        <v>1.3499999999999992</v>
      </c>
      <c r="L47" s="5">
        <f>D47/B47</f>
        <v>0.47731510254816656</v>
      </c>
      <c r="M47" s="5">
        <f>H47/B47</f>
        <v>0.31199502796768164</v>
      </c>
      <c r="N47" s="5">
        <f>K47/B47</f>
        <v>0.2796768178993162</v>
      </c>
      <c r="O47" s="5">
        <f>E47/B47</f>
        <v>0.662316138388233</v>
      </c>
      <c r="P47" s="5">
        <f t="shared" si="1"/>
        <v>0.662316138388233</v>
      </c>
      <c r="X47" s="5">
        <f>L47</f>
        <v>0.47731510254816656</v>
      </c>
      <c r="Y47" s="6">
        <v>32</v>
      </c>
      <c r="AI47" s="5">
        <f t="shared" si="2"/>
        <v>0.2796768178993162</v>
      </c>
      <c r="AJ47" s="6">
        <v>32</v>
      </c>
    </row>
    <row r="48" spans="1:36" x14ac:dyDescent="0.25">
      <c r="A48" s="4" t="str">
        <f>[5]SNF!A54</f>
        <v>1960T2</v>
      </c>
      <c r="B48" s="1">
        <v>5.0069999999999997</v>
      </c>
      <c r="C48" s="1">
        <v>2.585</v>
      </c>
      <c r="D48" s="1">
        <f t="shared" si="0"/>
        <v>2.4219999999999997</v>
      </c>
      <c r="E48" s="1">
        <v>3.2769999999999997</v>
      </c>
      <c r="F48" s="1">
        <v>0.20700000000000002</v>
      </c>
      <c r="G48" s="1">
        <v>-0.08</v>
      </c>
      <c r="H48" s="1">
        <f>B48-E48-F48-G48</f>
        <v>1.603</v>
      </c>
      <c r="I48" s="1">
        <v>0.22500000000000001</v>
      </c>
      <c r="J48" s="1">
        <v>6.4000000000000001E-2</v>
      </c>
      <c r="K48" s="1">
        <f>H48-I48+J48</f>
        <v>1.4419999999999999</v>
      </c>
      <c r="L48" s="5">
        <f>D48/B48</f>
        <v>0.48372278809666464</v>
      </c>
      <c r="M48" s="5">
        <f>H48/B48</f>
        <v>0.3201517874975035</v>
      </c>
      <c r="N48" s="5">
        <f>K48/B48</f>
        <v>0.28799680447373677</v>
      </c>
      <c r="O48" s="5">
        <f>E48/B48</f>
        <v>0.65448372278809663</v>
      </c>
      <c r="P48" s="5">
        <f t="shared" si="1"/>
        <v>0.65448372278809663</v>
      </c>
      <c r="X48" s="5">
        <f>L48</f>
        <v>0.48372278809666464</v>
      </c>
      <c r="Y48" s="6">
        <v>33</v>
      </c>
      <c r="AI48" s="5">
        <f t="shared" si="2"/>
        <v>0.28799680447373677</v>
      </c>
      <c r="AJ48" s="6">
        <v>33</v>
      </c>
    </row>
    <row r="49" spans="1:36" x14ac:dyDescent="0.25">
      <c r="A49" s="4" t="str">
        <f>[5]SNF!A55</f>
        <v>1960T3</v>
      </c>
      <c r="B49" s="1">
        <v>5.1230000000000002</v>
      </c>
      <c r="C49" s="1">
        <v>2.6549999999999998</v>
      </c>
      <c r="D49" s="1">
        <f t="shared" si="0"/>
        <v>2.4680000000000004</v>
      </c>
      <c r="E49" s="1">
        <v>3.3739999999999997</v>
      </c>
      <c r="F49" s="1">
        <v>0.21299999999999999</v>
      </c>
      <c r="G49" s="1">
        <v>-8.5999999999999993E-2</v>
      </c>
      <c r="H49" s="1">
        <f>B49-E49-F49-G49</f>
        <v>1.6220000000000006</v>
      </c>
      <c r="I49" s="1">
        <v>0.23</v>
      </c>
      <c r="J49" s="1">
        <v>6.7000000000000004E-2</v>
      </c>
      <c r="K49" s="1">
        <f>H49-I49+J49</f>
        <v>1.4590000000000005</v>
      </c>
      <c r="L49" s="5">
        <f>D49/B49</f>
        <v>0.48174897520983806</v>
      </c>
      <c r="M49" s="5">
        <f>H49/B49</f>
        <v>0.31661136053093902</v>
      </c>
      <c r="N49" s="5">
        <f>K49/B49</f>
        <v>0.28479406597696671</v>
      </c>
      <c r="O49" s="5">
        <f>E49/B49</f>
        <v>0.6585984774546163</v>
      </c>
      <c r="P49" s="5">
        <f t="shared" si="1"/>
        <v>0.6585984774546163</v>
      </c>
      <c r="X49" s="5">
        <f>L49</f>
        <v>0.48174897520983806</v>
      </c>
      <c r="Y49" s="6">
        <v>34</v>
      </c>
      <c r="AI49" s="5">
        <f t="shared" si="2"/>
        <v>0.28479406597696671</v>
      </c>
      <c r="AJ49" s="6">
        <v>34</v>
      </c>
    </row>
    <row r="50" spans="1:36" x14ac:dyDescent="0.25">
      <c r="A50" s="4" t="str">
        <f>[5]SNF!A56</f>
        <v>1960T4</v>
      </c>
      <c r="B50" s="1">
        <v>5.2619999999999996</v>
      </c>
      <c r="C50" s="1">
        <v>2.7330000000000001</v>
      </c>
      <c r="D50" s="1">
        <f t="shared" si="0"/>
        <v>2.5289999999999995</v>
      </c>
      <c r="E50" s="1">
        <v>3.4849999999999999</v>
      </c>
      <c r="F50" s="1">
        <v>0.217</v>
      </c>
      <c r="G50" s="1">
        <v>-9.1999999999999998E-2</v>
      </c>
      <c r="H50" s="1">
        <f>B50-E50-F50-G50</f>
        <v>1.6519999999999997</v>
      </c>
      <c r="I50" s="1">
        <v>0.23400000000000001</v>
      </c>
      <c r="J50" s="1">
        <v>7.3000000000000009E-2</v>
      </c>
      <c r="K50" s="1">
        <f>H50-I50+J50</f>
        <v>1.4909999999999997</v>
      </c>
      <c r="L50" s="5">
        <f>D50/B50</f>
        <v>0.48061573546180153</v>
      </c>
      <c r="M50" s="5">
        <f>H50/B50</f>
        <v>0.3139490687951349</v>
      </c>
      <c r="N50" s="5">
        <f>K50/B50</f>
        <v>0.28335233751425309</v>
      </c>
      <c r="O50" s="5">
        <f>E50/B50</f>
        <v>0.66229570505511215</v>
      </c>
      <c r="P50" s="5">
        <f t="shared" si="1"/>
        <v>0.66229570505511215</v>
      </c>
      <c r="X50" s="5">
        <f>L50</f>
        <v>0.48061573546180153</v>
      </c>
      <c r="Y50" s="6">
        <v>35</v>
      </c>
      <c r="AI50" s="5">
        <f t="shared" si="2"/>
        <v>0.28335233751425309</v>
      </c>
      <c r="AJ50" s="6">
        <v>35</v>
      </c>
    </row>
    <row r="51" spans="1:36" x14ac:dyDescent="0.25">
      <c r="A51" s="4" t="str">
        <f>[5]SNF!A57</f>
        <v>1961T1</v>
      </c>
      <c r="B51" s="1">
        <v>5.476</v>
      </c>
      <c r="C51" s="1">
        <v>2.7909999999999999</v>
      </c>
      <c r="D51" s="1">
        <f t="shared" si="0"/>
        <v>2.6850000000000001</v>
      </c>
      <c r="E51" s="1">
        <v>3.5789999999999997</v>
      </c>
      <c r="F51" s="1">
        <v>0.218</v>
      </c>
      <c r="G51" s="1">
        <v>-9.8000000000000004E-2</v>
      </c>
      <c r="H51" s="1">
        <f>B51-E51-F51-G51</f>
        <v>1.7770000000000004</v>
      </c>
      <c r="I51" s="1">
        <v>0.23599999999999999</v>
      </c>
      <c r="J51" s="1">
        <v>7.9000000000000001E-2</v>
      </c>
      <c r="K51" s="1">
        <f>H51-I51+J51</f>
        <v>1.6200000000000003</v>
      </c>
      <c r="L51" s="5">
        <f>D51/B51</f>
        <v>0.49032140248356465</v>
      </c>
      <c r="M51" s="5">
        <f>H51/B51</f>
        <v>0.3245069393718043</v>
      </c>
      <c r="N51" s="5">
        <f>K51/B51</f>
        <v>0.29583637691745807</v>
      </c>
      <c r="O51" s="5">
        <f>E51/B51</f>
        <v>0.6535792549306062</v>
      </c>
      <c r="P51" s="5">
        <f t="shared" si="1"/>
        <v>0.6535792549306062</v>
      </c>
      <c r="X51" s="5">
        <f>L51</f>
        <v>0.49032140248356465</v>
      </c>
      <c r="Y51" s="6">
        <v>36</v>
      </c>
      <c r="AI51" s="5">
        <f t="shared" si="2"/>
        <v>0.29583637691745807</v>
      </c>
      <c r="AJ51" s="6">
        <v>36</v>
      </c>
    </row>
    <row r="52" spans="1:36" x14ac:dyDescent="0.25">
      <c r="A52" s="4" t="str">
        <f>[5]SNF!A58</f>
        <v>1961T2</v>
      </c>
      <c r="B52" s="1">
        <v>5.4960000000000004</v>
      </c>
      <c r="C52" s="1">
        <v>2.87</v>
      </c>
      <c r="D52" s="1">
        <f t="shared" si="0"/>
        <v>2.6260000000000003</v>
      </c>
      <c r="E52" s="1">
        <v>3.6959999999999997</v>
      </c>
      <c r="F52" s="1">
        <v>0.221</v>
      </c>
      <c r="G52" s="1">
        <v>-0.105</v>
      </c>
      <c r="H52" s="1">
        <f>B52-E52-F52-G52</f>
        <v>1.6840000000000006</v>
      </c>
      <c r="I52" s="1">
        <v>0.23599999999999999</v>
      </c>
      <c r="J52" s="1">
        <v>8.299999999999999E-2</v>
      </c>
      <c r="K52" s="1">
        <f>H52-I52+J52</f>
        <v>1.5310000000000006</v>
      </c>
      <c r="L52" s="5">
        <f>D52/B52</f>
        <v>0.47780203784570602</v>
      </c>
      <c r="M52" s="5">
        <f>H52/B52</f>
        <v>0.30640465793304228</v>
      </c>
      <c r="N52" s="5">
        <f>K52/B52</f>
        <v>0.27856622998544406</v>
      </c>
      <c r="O52" s="5">
        <f>E52/B52</f>
        <v>0.67248908296943222</v>
      </c>
      <c r="P52" s="5">
        <f t="shared" si="1"/>
        <v>0.67248908296943222</v>
      </c>
      <c r="X52" s="5">
        <f>L52</f>
        <v>0.47780203784570602</v>
      </c>
      <c r="Y52" s="6">
        <v>37</v>
      </c>
      <c r="AI52" s="5">
        <f t="shared" si="2"/>
        <v>0.27856622998544406</v>
      </c>
      <c r="AJ52" s="6">
        <v>37</v>
      </c>
    </row>
    <row r="53" spans="1:36" x14ac:dyDescent="0.25">
      <c r="A53" s="4" t="str">
        <f>[5]SNF!A59</f>
        <v>1961T3</v>
      </c>
      <c r="B53" s="1">
        <v>5.6059999999999999</v>
      </c>
      <c r="C53" s="1">
        <v>2.9489999999999998</v>
      </c>
      <c r="D53" s="1">
        <f t="shared" si="0"/>
        <v>2.657</v>
      </c>
      <c r="E53" s="1">
        <v>3.8109999999999999</v>
      </c>
      <c r="F53" s="1">
        <v>0.22700000000000001</v>
      </c>
      <c r="G53" s="1">
        <v>-0.11</v>
      </c>
      <c r="H53" s="1">
        <f>B53-E53-F53-G53</f>
        <v>1.6779999999999999</v>
      </c>
      <c r="I53" s="1">
        <v>0.23499999999999999</v>
      </c>
      <c r="J53" s="1">
        <v>8.299999999999999E-2</v>
      </c>
      <c r="K53" s="1">
        <f>H53-I53+J53</f>
        <v>1.526</v>
      </c>
      <c r="L53" s="5">
        <f>D53/B53</f>
        <v>0.4739564752051374</v>
      </c>
      <c r="M53" s="5">
        <f>H53/B53</f>
        <v>0.29932215483410629</v>
      </c>
      <c r="N53" s="5">
        <f>K53/B53</f>
        <v>0.27220834819835893</v>
      </c>
      <c r="O53" s="5">
        <f>E53/B53</f>
        <v>0.67980734926864073</v>
      </c>
      <c r="P53" s="5">
        <f t="shared" si="1"/>
        <v>0.67980734926864073</v>
      </c>
      <c r="X53" s="5">
        <f>L53</f>
        <v>0.4739564752051374</v>
      </c>
      <c r="Y53" s="6">
        <v>38</v>
      </c>
      <c r="AI53" s="5">
        <f t="shared" si="2"/>
        <v>0.27220834819835893</v>
      </c>
      <c r="AJ53" s="6">
        <v>38</v>
      </c>
    </row>
    <row r="54" spans="1:36" x14ac:dyDescent="0.25">
      <c r="A54" s="4" t="str">
        <f>[5]SNF!A60</f>
        <v>1961T4</v>
      </c>
      <c r="B54" s="1">
        <v>5.7130000000000001</v>
      </c>
      <c r="C54" s="1">
        <v>3.0329999999999999</v>
      </c>
      <c r="D54" s="1">
        <f t="shared" si="0"/>
        <v>2.68</v>
      </c>
      <c r="E54" s="1">
        <v>3.9289999999999998</v>
      </c>
      <c r="F54" s="1">
        <v>0.23500000000000001</v>
      </c>
      <c r="G54" s="1">
        <v>-0.11600000000000001</v>
      </c>
      <c r="H54" s="1">
        <f>B54-E54-F54-G54</f>
        <v>1.6650000000000003</v>
      </c>
      <c r="I54" s="1">
        <v>0.23100000000000001</v>
      </c>
      <c r="J54" s="1">
        <v>8.199999999999999E-2</v>
      </c>
      <c r="K54" s="1">
        <f>H54-I54+J54</f>
        <v>1.5160000000000002</v>
      </c>
      <c r="L54" s="5">
        <f>D54/B54</f>
        <v>0.46910554874846844</v>
      </c>
      <c r="M54" s="5">
        <f>H54/B54</f>
        <v>0.29144057412917912</v>
      </c>
      <c r="N54" s="5">
        <f>K54/B54</f>
        <v>0.26535970593383518</v>
      </c>
      <c r="O54" s="5">
        <f>E54/B54</f>
        <v>0.68772973919131797</v>
      </c>
      <c r="P54" s="5">
        <f t="shared" si="1"/>
        <v>0.68772973919131797</v>
      </c>
      <c r="X54" s="5">
        <f>L54</f>
        <v>0.46910554874846844</v>
      </c>
      <c r="Y54" s="6">
        <v>39</v>
      </c>
      <c r="AI54" s="5">
        <f t="shared" si="2"/>
        <v>0.26535970593383518</v>
      </c>
      <c r="AJ54" s="6">
        <v>39</v>
      </c>
    </row>
    <row r="55" spans="1:36" x14ac:dyDescent="0.25">
      <c r="A55" s="4" t="str">
        <f>[5]SNF!A61</f>
        <v>1962T1</v>
      </c>
      <c r="B55" s="1">
        <v>5.9450000000000003</v>
      </c>
      <c r="C55" s="1">
        <v>3.1259999999999999</v>
      </c>
      <c r="D55" s="1">
        <f t="shared" si="0"/>
        <v>2.8190000000000004</v>
      </c>
      <c r="E55" s="1">
        <v>4.056</v>
      </c>
      <c r="F55" s="1">
        <v>0.245</v>
      </c>
      <c r="G55" s="1">
        <v>-0.12</v>
      </c>
      <c r="H55" s="1">
        <f>B55-E55-F55-G55</f>
        <v>1.7640000000000002</v>
      </c>
      <c r="I55" s="1">
        <v>0.22600000000000001</v>
      </c>
      <c r="J55" s="1">
        <v>7.7999999999999986E-2</v>
      </c>
      <c r="K55" s="1">
        <f>H55-I55+J55</f>
        <v>1.6160000000000003</v>
      </c>
      <c r="L55" s="5">
        <f>D55/B55</f>
        <v>0.47417998317914217</v>
      </c>
      <c r="M55" s="5">
        <f>H55/B55</f>
        <v>0.29671993271656855</v>
      </c>
      <c r="N55" s="5">
        <f>K55/B55</f>
        <v>0.27182506307821702</v>
      </c>
      <c r="O55" s="5">
        <f>E55/B55</f>
        <v>0.68225399495374262</v>
      </c>
      <c r="P55" s="5">
        <f t="shared" si="1"/>
        <v>0.68225399495374262</v>
      </c>
      <c r="X55" s="5">
        <f>L55</f>
        <v>0.47417998317914217</v>
      </c>
      <c r="Y55" s="6">
        <v>40</v>
      </c>
      <c r="AI55" s="5">
        <f t="shared" si="2"/>
        <v>0.27182506307821702</v>
      </c>
      <c r="AJ55" s="6">
        <v>40</v>
      </c>
    </row>
    <row r="56" spans="1:36" x14ac:dyDescent="0.25">
      <c r="A56" s="4" t="str">
        <f>[5]SNF!A62</f>
        <v>1962T2</v>
      </c>
      <c r="B56" s="1">
        <v>6.0570000000000004</v>
      </c>
      <c r="C56" s="1">
        <v>3.21</v>
      </c>
      <c r="D56" s="1">
        <f t="shared" si="0"/>
        <v>2.8470000000000004</v>
      </c>
      <c r="E56" s="1">
        <v>4.1669999999999998</v>
      </c>
      <c r="F56" s="1">
        <v>0.25600000000000001</v>
      </c>
      <c r="G56" s="1">
        <v>-0.125</v>
      </c>
      <c r="H56" s="1">
        <f>B56-E56-F56-G56</f>
        <v>1.7590000000000006</v>
      </c>
      <c r="I56" s="1">
        <v>0.222</v>
      </c>
      <c r="J56" s="1">
        <v>7.4999999999999997E-2</v>
      </c>
      <c r="K56" s="1">
        <f>H56-I56+J56</f>
        <v>1.6120000000000005</v>
      </c>
      <c r="L56" s="5">
        <f>D56/B56</f>
        <v>0.47003467062902432</v>
      </c>
      <c r="M56" s="5">
        <f>H56/B56</f>
        <v>0.29040779263661887</v>
      </c>
      <c r="N56" s="5">
        <f>K56/B56</f>
        <v>0.26613835231963023</v>
      </c>
      <c r="O56" s="5">
        <f>E56/B56</f>
        <v>0.68796433878157492</v>
      </c>
      <c r="P56" s="5">
        <f t="shared" si="1"/>
        <v>0.68796433878157492</v>
      </c>
      <c r="X56" s="5">
        <f>L56</f>
        <v>0.47003467062902432</v>
      </c>
      <c r="Y56" s="6">
        <v>41</v>
      </c>
      <c r="AI56" s="5">
        <f t="shared" si="2"/>
        <v>0.26613835231963023</v>
      </c>
      <c r="AJ56" s="6">
        <v>41</v>
      </c>
    </row>
    <row r="57" spans="1:36" x14ac:dyDescent="0.25">
      <c r="A57" s="4" t="str">
        <f>[5]SNF!A63</f>
        <v>1962T3</v>
      </c>
      <c r="B57" s="1">
        <v>6.2009999999999996</v>
      </c>
      <c r="C57" s="1">
        <v>3.3079999999999998</v>
      </c>
      <c r="D57" s="1">
        <f t="shared" si="0"/>
        <v>2.8929999999999998</v>
      </c>
      <c r="E57" s="1">
        <v>4.2880000000000003</v>
      </c>
      <c r="F57" s="1">
        <v>0.26600000000000001</v>
      </c>
      <c r="G57" s="1">
        <v>-0.13</v>
      </c>
      <c r="H57" s="1">
        <f>B57-E57-F57-G57</f>
        <v>1.7769999999999992</v>
      </c>
      <c r="I57" s="1">
        <v>0.22</v>
      </c>
      <c r="J57" s="1">
        <v>7.4999999999999997E-2</v>
      </c>
      <c r="K57" s="1">
        <f>H57-I57+J57</f>
        <v>1.6319999999999992</v>
      </c>
      <c r="L57" s="5">
        <f>D57/B57</f>
        <v>0.46653765521690049</v>
      </c>
      <c r="M57" s="5">
        <f>H57/B57</f>
        <v>0.28656668279309777</v>
      </c>
      <c r="N57" s="5">
        <f>K57/B57</f>
        <v>0.26318335752298005</v>
      </c>
      <c r="O57" s="5">
        <f>E57/B57</f>
        <v>0.69150137074665385</v>
      </c>
      <c r="P57" s="5">
        <f t="shared" si="1"/>
        <v>0.69150137074665385</v>
      </c>
      <c r="X57" s="5">
        <f>L57</f>
        <v>0.46653765521690049</v>
      </c>
      <c r="Y57" s="6">
        <v>42</v>
      </c>
      <c r="AI57" s="5">
        <f t="shared" si="2"/>
        <v>0.26318335752298005</v>
      </c>
      <c r="AJ57" s="6">
        <v>42</v>
      </c>
    </row>
    <row r="58" spans="1:36" x14ac:dyDescent="0.25">
      <c r="A58" s="4" t="str">
        <f>[5]SNF!A64</f>
        <v>1962T4</v>
      </c>
      <c r="B58" s="1">
        <v>6.3890000000000002</v>
      </c>
      <c r="C58" s="1">
        <v>3.4319999999999999</v>
      </c>
      <c r="D58" s="1">
        <f t="shared" si="0"/>
        <v>2.9570000000000003</v>
      </c>
      <c r="E58" s="1">
        <v>4.4340000000000002</v>
      </c>
      <c r="F58" s="1">
        <v>0.27600000000000002</v>
      </c>
      <c r="G58" s="1">
        <v>-0.13400000000000001</v>
      </c>
      <c r="H58" s="1">
        <f>B58-E58-F58-G58</f>
        <v>1.8130000000000002</v>
      </c>
      <c r="I58" s="1">
        <v>0.22</v>
      </c>
      <c r="J58" s="1">
        <v>7.6999999999999999E-2</v>
      </c>
      <c r="K58" s="1">
        <f>H58-I58+J58</f>
        <v>1.6700000000000002</v>
      </c>
      <c r="L58" s="5">
        <f>D58/B58</f>
        <v>0.46282673344811398</v>
      </c>
      <c r="M58" s="5">
        <f>H58/B58</f>
        <v>0.28376897793081862</v>
      </c>
      <c r="N58" s="5">
        <f>K58/B58</f>
        <v>0.26138675849115667</v>
      </c>
      <c r="O58" s="5">
        <f>E58/B58</f>
        <v>0.69400532164658002</v>
      </c>
      <c r="P58" s="5">
        <f t="shared" si="1"/>
        <v>0.69400532164658002</v>
      </c>
      <c r="X58" s="5">
        <f>L58</f>
        <v>0.46282673344811398</v>
      </c>
      <c r="Y58" s="6">
        <v>43</v>
      </c>
      <c r="AI58" s="5">
        <f t="shared" si="2"/>
        <v>0.26138675849115667</v>
      </c>
      <c r="AJ58" s="6">
        <v>43</v>
      </c>
    </row>
    <row r="59" spans="1:36" x14ac:dyDescent="0.25">
      <c r="A59" s="4" t="str">
        <f>[5]SNF!A65</f>
        <v>1963T1</v>
      </c>
      <c r="B59" s="1">
        <v>6.1609999999999996</v>
      </c>
      <c r="C59" s="1">
        <v>3.556</v>
      </c>
      <c r="D59" s="1">
        <f t="shared" si="0"/>
        <v>2.6049999999999995</v>
      </c>
      <c r="E59" s="1">
        <v>4.6180000000000003</v>
      </c>
      <c r="F59" s="1">
        <v>0.28600000000000003</v>
      </c>
      <c r="G59" s="1">
        <v>-0.13900000000000001</v>
      </c>
      <c r="H59" s="1">
        <f>B59-E59-F59-G59</f>
        <v>1.3959999999999992</v>
      </c>
      <c r="I59" s="1">
        <v>0.22700000000000001</v>
      </c>
      <c r="J59" s="1">
        <v>7.9999999999999988E-2</v>
      </c>
      <c r="K59" s="1">
        <f>H59-I59+J59</f>
        <v>1.2489999999999992</v>
      </c>
      <c r="L59" s="5">
        <f>D59/B59</f>
        <v>0.4228209706216523</v>
      </c>
      <c r="M59" s="5">
        <f>H59/B59</f>
        <v>0.22658659308553794</v>
      </c>
      <c r="N59" s="5">
        <f>K59/B59</f>
        <v>0.20272683006005507</v>
      </c>
      <c r="O59" s="5">
        <f>E59/B59</f>
        <v>0.74955364388897916</v>
      </c>
      <c r="P59" s="5">
        <f t="shared" si="1"/>
        <v>0.74955364388897916</v>
      </c>
      <c r="X59" s="5">
        <f>L59</f>
        <v>0.4228209706216523</v>
      </c>
      <c r="Y59" s="6">
        <v>44</v>
      </c>
      <c r="AI59" s="5">
        <f t="shared" si="2"/>
        <v>0.20272683006005507</v>
      </c>
      <c r="AJ59" s="6">
        <v>44</v>
      </c>
    </row>
    <row r="60" spans="1:36" x14ac:dyDescent="0.25">
      <c r="A60" s="4" t="str">
        <f>[5]SNF!A66</f>
        <v>1963T2</v>
      </c>
      <c r="B60" s="1">
        <v>7.0039999999999996</v>
      </c>
      <c r="C60" s="1">
        <v>3.7029999999999998</v>
      </c>
      <c r="D60" s="1">
        <f t="shared" si="0"/>
        <v>3.3009999999999997</v>
      </c>
      <c r="E60" s="1">
        <v>4.7959999999999994</v>
      </c>
      <c r="F60" s="1">
        <v>0.29599999999999999</v>
      </c>
      <c r="G60" s="1">
        <v>-0.14199999999999999</v>
      </c>
      <c r="H60" s="1">
        <f>B60-E60-F60-G60</f>
        <v>2.0540000000000003</v>
      </c>
      <c r="I60" s="1">
        <v>0.219</v>
      </c>
      <c r="J60" s="1">
        <v>8.4999999999999992E-2</v>
      </c>
      <c r="K60" s="1">
        <f>H60-I60+J60</f>
        <v>1.9200000000000002</v>
      </c>
      <c r="L60" s="5">
        <f>D60/B60</f>
        <v>0.47130211307824099</v>
      </c>
      <c r="M60" s="5">
        <f>H60/B60</f>
        <v>0.29326099371787556</v>
      </c>
      <c r="N60" s="5">
        <f>K60/B60</f>
        <v>0.27412906910336954</v>
      </c>
      <c r="O60" s="5">
        <f>E60/B60</f>
        <v>0.68475157053112501</v>
      </c>
      <c r="P60" s="5">
        <f t="shared" si="1"/>
        <v>0.68475157053112501</v>
      </c>
      <c r="X60" s="5">
        <f>L60</f>
        <v>0.47130211307824099</v>
      </c>
      <c r="Y60" s="6">
        <v>45</v>
      </c>
      <c r="AI60" s="5">
        <f t="shared" si="2"/>
        <v>0.27412906910336954</v>
      </c>
      <c r="AJ60" s="6">
        <v>45</v>
      </c>
    </row>
    <row r="61" spans="1:36" x14ac:dyDescent="0.25">
      <c r="A61" s="4" t="str">
        <f>[5]SNF!A67</f>
        <v>1963T3</v>
      </c>
      <c r="B61" s="1">
        <v>7.4329999999999998</v>
      </c>
      <c r="C61" s="1">
        <v>3.835</v>
      </c>
      <c r="D61" s="1">
        <f t="shared" si="0"/>
        <v>3.5979999999999999</v>
      </c>
      <c r="E61" s="1">
        <v>4.9539999999999997</v>
      </c>
      <c r="F61" s="1">
        <v>0.307</v>
      </c>
      <c r="G61" s="1">
        <v>-0.14399999999999999</v>
      </c>
      <c r="H61" s="1">
        <f>B61-E61-F61-G61</f>
        <v>2.3160000000000003</v>
      </c>
      <c r="I61" s="1">
        <v>0.219</v>
      </c>
      <c r="J61" s="1">
        <v>8.8999999999999996E-2</v>
      </c>
      <c r="K61" s="1">
        <f>H61-I61+J61</f>
        <v>2.1860000000000004</v>
      </c>
      <c r="L61" s="5">
        <f>D61/B61</f>
        <v>0.48405758105744651</v>
      </c>
      <c r="M61" s="5">
        <f>H61/B61</f>
        <v>0.3115834790797794</v>
      </c>
      <c r="N61" s="5">
        <f>K61/B61</f>
        <v>0.29409390555630305</v>
      </c>
      <c r="O61" s="5">
        <f>E61/B61</f>
        <v>0.66648728642540023</v>
      </c>
      <c r="P61" s="5">
        <f t="shared" si="1"/>
        <v>0.66648728642540023</v>
      </c>
      <c r="X61" s="5">
        <f>L61</f>
        <v>0.48405758105744651</v>
      </c>
      <c r="Y61" s="6">
        <v>46</v>
      </c>
      <c r="AI61" s="5">
        <f t="shared" si="2"/>
        <v>0.29409390555630305</v>
      </c>
      <c r="AJ61" s="6">
        <v>46</v>
      </c>
    </row>
    <row r="62" spans="1:36" x14ac:dyDescent="0.25">
      <c r="A62" s="4" t="str">
        <f>[5]SNF!A68</f>
        <v>1963T4</v>
      </c>
      <c r="B62" s="1">
        <v>7.3630000000000004</v>
      </c>
      <c r="C62" s="1">
        <v>3.96</v>
      </c>
      <c r="D62" s="1">
        <f t="shared" si="0"/>
        <v>3.4030000000000005</v>
      </c>
      <c r="E62" s="1">
        <v>5.1109999999999998</v>
      </c>
      <c r="F62" s="1">
        <v>0.32</v>
      </c>
      <c r="G62" s="1">
        <v>-0.14399999999999999</v>
      </c>
      <c r="H62" s="1">
        <f>B62-E62-F62-G62</f>
        <v>2.0760000000000005</v>
      </c>
      <c r="I62" s="1">
        <v>0.251</v>
      </c>
      <c r="J62" s="1">
        <v>9.5000000000000001E-2</v>
      </c>
      <c r="K62" s="1">
        <f>H62-I62+J62</f>
        <v>1.9200000000000006</v>
      </c>
      <c r="L62" s="5">
        <f>D62/B62</f>
        <v>0.4621757435827788</v>
      </c>
      <c r="M62" s="5">
        <f>H62/B62</f>
        <v>0.28195029200054333</v>
      </c>
      <c r="N62" s="5">
        <f>K62/B62</f>
        <v>0.26076327583865277</v>
      </c>
      <c r="O62" s="5">
        <f>E62/B62</f>
        <v>0.69414640771424685</v>
      </c>
      <c r="P62" s="5">
        <f t="shared" si="1"/>
        <v>0.69414640771424685</v>
      </c>
      <c r="X62" s="5">
        <f>L62</f>
        <v>0.4621757435827788</v>
      </c>
      <c r="Y62" s="6">
        <v>47</v>
      </c>
      <c r="AI62" s="5">
        <f t="shared" si="2"/>
        <v>0.26076327583865277</v>
      </c>
      <c r="AJ62" s="6">
        <v>47</v>
      </c>
    </row>
    <row r="63" spans="1:36" x14ac:dyDescent="0.25">
      <c r="A63" s="4" t="str">
        <f>[5]SNF!A69</f>
        <v>1964T1</v>
      </c>
      <c r="B63" s="1">
        <v>7.6609999999999996</v>
      </c>
      <c r="C63" s="1">
        <v>4.0739999999999998</v>
      </c>
      <c r="D63" s="1">
        <f t="shared" si="0"/>
        <v>3.5869999999999997</v>
      </c>
      <c r="E63" s="1">
        <v>5.2610000000000001</v>
      </c>
      <c r="F63" s="1">
        <v>0.33400000000000002</v>
      </c>
      <c r="G63" s="1">
        <v>-0.14299999999999999</v>
      </c>
      <c r="H63" s="1">
        <f>B63-E63-F63-G63</f>
        <v>2.2089999999999992</v>
      </c>
      <c r="I63" s="1">
        <v>0.25</v>
      </c>
      <c r="J63" s="1">
        <v>0.10199999999999999</v>
      </c>
      <c r="K63" s="1">
        <f>H63-I63+J63</f>
        <v>2.0609999999999991</v>
      </c>
      <c r="L63" s="5">
        <f>D63/B63</f>
        <v>0.46821563764521601</v>
      </c>
      <c r="M63" s="5">
        <f>H63/B63</f>
        <v>0.28834355828220848</v>
      </c>
      <c r="N63" s="5">
        <f>K63/B63</f>
        <v>0.26902493147108719</v>
      </c>
      <c r="O63" s="5">
        <f>E63/B63</f>
        <v>0.686724970630466</v>
      </c>
      <c r="P63" s="5">
        <f t="shared" si="1"/>
        <v>0.686724970630466</v>
      </c>
      <c r="X63" s="5">
        <f>L63</f>
        <v>0.46821563764521601</v>
      </c>
      <c r="Y63" s="6">
        <v>48</v>
      </c>
      <c r="AI63" s="5">
        <f t="shared" si="2"/>
        <v>0.26902493147108719</v>
      </c>
      <c r="AJ63" s="6">
        <v>48</v>
      </c>
    </row>
    <row r="64" spans="1:36" x14ac:dyDescent="0.25">
      <c r="A64" s="4" t="str">
        <f>[5]SNF!A70</f>
        <v>1964T2</v>
      </c>
      <c r="B64" s="1">
        <v>7.74</v>
      </c>
      <c r="C64" s="1">
        <v>4.1840000000000002</v>
      </c>
      <c r="D64" s="1">
        <f t="shared" si="0"/>
        <v>3.556</v>
      </c>
      <c r="E64" s="1">
        <v>5.4020000000000001</v>
      </c>
      <c r="F64" s="1">
        <v>0.34500000000000003</v>
      </c>
      <c r="G64" s="1">
        <v>-0.14399999999999999</v>
      </c>
      <c r="H64" s="1">
        <f>B64-E64-F64-G64</f>
        <v>2.137</v>
      </c>
      <c r="I64" s="1">
        <v>0.24199999999999999</v>
      </c>
      <c r="J64" s="1">
        <v>0.107</v>
      </c>
      <c r="K64" s="1">
        <f>H64-I64+J64</f>
        <v>2.0020000000000002</v>
      </c>
      <c r="L64" s="5">
        <f>D64/B64</f>
        <v>0.45943152454780362</v>
      </c>
      <c r="M64" s="5">
        <f>H64/B64</f>
        <v>0.27609819121447027</v>
      </c>
      <c r="N64" s="5">
        <f>K64/B64</f>
        <v>0.25865633074935401</v>
      </c>
      <c r="O64" s="5">
        <f>E64/B64</f>
        <v>0.69793281653746775</v>
      </c>
      <c r="P64" s="5">
        <f t="shared" si="1"/>
        <v>0.69793281653746775</v>
      </c>
      <c r="X64" s="5">
        <f>L64</f>
        <v>0.45943152454780362</v>
      </c>
      <c r="Y64" s="6">
        <v>49</v>
      </c>
      <c r="AI64" s="5">
        <f t="shared" si="2"/>
        <v>0.25865633074935401</v>
      </c>
      <c r="AJ64" s="6">
        <v>49</v>
      </c>
    </row>
    <row r="65" spans="1:36" x14ac:dyDescent="0.25">
      <c r="A65" s="4" t="str">
        <f>[5]SNF!A71</f>
        <v>1964T3</v>
      </c>
      <c r="B65" s="1">
        <v>7.9779999999999998</v>
      </c>
      <c r="C65" s="1">
        <v>4.2729999999999997</v>
      </c>
      <c r="D65" s="1">
        <f t="shared" si="0"/>
        <v>3.7050000000000001</v>
      </c>
      <c r="E65" s="1">
        <v>5.5239999999999991</v>
      </c>
      <c r="F65" s="1">
        <v>0.35499999999999998</v>
      </c>
      <c r="G65" s="1">
        <v>-0.14699999999999999</v>
      </c>
      <c r="H65" s="1">
        <f>B65-E65-F65-G65</f>
        <v>2.2460000000000004</v>
      </c>
      <c r="I65" s="1">
        <v>0.311</v>
      </c>
      <c r="J65" s="1">
        <v>0.109</v>
      </c>
      <c r="K65" s="1">
        <f>H65-I65+J65</f>
        <v>2.0440000000000005</v>
      </c>
      <c r="L65" s="5">
        <f>D65/B65</f>
        <v>0.46440210579092506</v>
      </c>
      <c r="M65" s="5">
        <f>H65/B65</f>
        <v>0.2815241915266985</v>
      </c>
      <c r="N65" s="5">
        <f>K65/B65</f>
        <v>0.25620456254700436</v>
      </c>
      <c r="O65" s="5">
        <f>E65/B65</f>
        <v>0.6924041113060917</v>
      </c>
      <c r="P65" s="5">
        <f t="shared" si="1"/>
        <v>0.6924041113060917</v>
      </c>
      <c r="X65" s="5">
        <f>L65</f>
        <v>0.46440210579092506</v>
      </c>
      <c r="Y65" s="6">
        <v>50</v>
      </c>
      <c r="AI65" s="5">
        <f t="shared" si="2"/>
        <v>0.25620456254700436</v>
      </c>
      <c r="AJ65" s="6">
        <v>50</v>
      </c>
    </row>
    <row r="66" spans="1:36" x14ac:dyDescent="0.25">
      <c r="A66" s="4" t="str">
        <f>[5]SNF!A72</f>
        <v>1964T4</v>
      </c>
      <c r="B66" s="1">
        <v>8.218</v>
      </c>
      <c r="C66" s="1">
        <v>4.3630000000000004</v>
      </c>
      <c r="D66" s="1">
        <f t="shared" si="0"/>
        <v>3.8549999999999995</v>
      </c>
      <c r="E66" s="1">
        <v>5.6539999999999999</v>
      </c>
      <c r="F66" s="1">
        <v>0.36299999999999999</v>
      </c>
      <c r="G66" s="1">
        <v>-0.152</v>
      </c>
      <c r="H66" s="1">
        <f>B66-E66-F66-G66</f>
        <v>2.3530000000000002</v>
      </c>
      <c r="I66" s="1">
        <v>0.27500000000000002</v>
      </c>
      <c r="J66" s="1">
        <v>0.109</v>
      </c>
      <c r="K66" s="1">
        <f>H66-I66+J66</f>
        <v>2.1870000000000003</v>
      </c>
      <c r="L66" s="5">
        <f>D66/B66</f>
        <v>0.46909223655390603</v>
      </c>
      <c r="M66" s="5">
        <f>H66/B66</f>
        <v>0.28632270625456319</v>
      </c>
      <c r="N66" s="5">
        <f>K66/B66</f>
        <v>0.26612314431735218</v>
      </c>
      <c r="O66" s="5">
        <f>E66/B66</f>
        <v>0.68800194694572891</v>
      </c>
      <c r="P66" s="5">
        <f t="shared" si="1"/>
        <v>0.68800194694572891</v>
      </c>
      <c r="X66" s="5">
        <f>L66</f>
        <v>0.46909223655390603</v>
      </c>
      <c r="Y66" s="6">
        <v>51</v>
      </c>
      <c r="AI66" s="5">
        <f t="shared" si="2"/>
        <v>0.26612314431735218</v>
      </c>
      <c r="AJ66" s="6">
        <v>51</v>
      </c>
    </row>
    <row r="67" spans="1:36" x14ac:dyDescent="0.25">
      <c r="A67" s="4" t="str">
        <f>[5]SNF!A73</f>
        <v>1965T1</v>
      </c>
      <c r="B67" s="1">
        <v>8.3350000000000009</v>
      </c>
      <c r="C67" s="1">
        <v>4.431</v>
      </c>
      <c r="D67" s="1">
        <f t="shared" ref="D67:D130" si="3">B67-C67</f>
        <v>3.9040000000000008</v>
      </c>
      <c r="E67" s="1">
        <v>5.76</v>
      </c>
      <c r="F67" s="1">
        <v>0.36899999999999999</v>
      </c>
      <c r="G67" s="1">
        <v>-0.158</v>
      </c>
      <c r="H67" s="1">
        <f>B67-E67-F67-G67</f>
        <v>2.3640000000000012</v>
      </c>
      <c r="I67" s="1">
        <v>0.27700000000000002</v>
      </c>
      <c r="J67" s="1">
        <v>0.106</v>
      </c>
      <c r="K67" s="1">
        <f>H67-I67+J67</f>
        <v>2.1930000000000009</v>
      </c>
      <c r="L67" s="5">
        <f>D67/B67</f>
        <v>0.46838632273545294</v>
      </c>
      <c r="M67" s="5">
        <f>H67/B67</f>
        <v>0.28362327534493115</v>
      </c>
      <c r="N67" s="5">
        <f>K67/B67</f>
        <v>0.26310737852429522</v>
      </c>
      <c r="O67" s="5">
        <f>E67/B67</f>
        <v>0.69106178764247139</v>
      </c>
      <c r="P67" s="5">
        <f t="shared" si="1"/>
        <v>0.69106178764247139</v>
      </c>
      <c r="X67" s="5">
        <f>L67</f>
        <v>0.46838632273545294</v>
      </c>
      <c r="Y67" s="6">
        <v>52</v>
      </c>
      <c r="AI67" s="5">
        <f t="shared" si="2"/>
        <v>0.26310737852429522</v>
      </c>
      <c r="AJ67" s="6">
        <v>52</v>
      </c>
    </row>
    <row r="68" spans="1:36" x14ac:dyDescent="0.25">
      <c r="A68" s="4" t="str">
        <f>[5]SNF!A74</f>
        <v>1965T2</v>
      </c>
      <c r="B68" s="1">
        <v>8.5299999999999994</v>
      </c>
      <c r="C68" s="1">
        <v>4.51</v>
      </c>
      <c r="D68" s="1">
        <f t="shared" si="3"/>
        <v>4.0199999999999996</v>
      </c>
      <c r="E68" s="1">
        <v>5.8719999999999999</v>
      </c>
      <c r="F68" s="1">
        <v>0.376</v>
      </c>
      <c r="G68" s="1">
        <v>-0.16400000000000001</v>
      </c>
      <c r="H68" s="1">
        <f>B68-E68-F68-G68</f>
        <v>2.4459999999999997</v>
      </c>
      <c r="I68" s="1">
        <v>0.29899999999999999</v>
      </c>
      <c r="J68" s="1">
        <v>0.11399999999999999</v>
      </c>
      <c r="K68" s="1">
        <f>H68-I68+J68</f>
        <v>2.2609999999999997</v>
      </c>
      <c r="L68" s="5">
        <f>D68/B68</f>
        <v>0.47127784290738567</v>
      </c>
      <c r="M68" s="5">
        <f>H68/B68</f>
        <v>0.28675263774912074</v>
      </c>
      <c r="N68" s="5">
        <f>K68/B68</f>
        <v>0.26506447831184055</v>
      </c>
      <c r="O68" s="5">
        <f>E68/B68</f>
        <v>0.6883939038686987</v>
      </c>
      <c r="P68" s="5">
        <f t="shared" si="1"/>
        <v>0.6883939038686987</v>
      </c>
      <c r="X68" s="5">
        <f>L68</f>
        <v>0.47127784290738567</v>
      </c>
      <c r="Y68" s="6">
        <v>53</v>
      </c>
      <c r="AI68" s="5">
        <f t="shared" si="2"/>
        <v>0.26506447831184055</v>
      </c>
      <c r="AJ68" s="6">
        <v>53</v>
      </c>
    </row>
    <row r="69" spans="1:36" x14ac:dyDescent="0.25">
      <c r="A69" s="4" t="str">
        <f>[5]SNF!A75</f>
        <v>1965T3</v>
      </c>
      <c r="B69" s="1">
        <v>8.702</v>
      </c>
      <c r="C69" s="1">
        <v>4.5880000000000001</v>
      </c>
      <c r="D69" s="1">
        <f t="shared" si="3"/>
        <v>4.1139999999999999</v>
      </c>
      <c r="E69" s="1">
        <v>5.9799999999999995</v>
      </c>
      <c r="F69" s="1">
        <v>0.38500000000000001</v>
      </c>
      <c r="G69" s="1">
        <v>-0.17</v>
      </c>
      <c r="H69" s="1">
        <f>B69-E69-F69-G69</f>
        <v>2.5070000000000006</v>
      </c>
      <c r="I69" s="1">
        <v>0.28799999999999998</v>
      </c>
      <c r="J69" s="1">
        <v>0.129</v>
      </c>
      <c r="K69" s="1">
        <f>H69-I69+J69</f>
        <v>2.3480000000000008</v>
      </c>
      <c r="L69" s="5">
        <f>D69/B69</f>
        <v>0.4727648816364054</v>
      </c>
      <c r="M69" s="5">
        <f>H69/B69</f>
        <v>0.28809469087566081</v>
      </c>
      <c r="N69" s="5">
        <f>K69/B69</f>
        <v>0.26982302918869233</v>
      </c>
      <c r="O69" s="5">
        <f>E69/B69</f>
        <v>0.68719834520799816</v>
      </c>
      <c r="P69" s="5">
        <f t="shared" si="1"/>
        <v>0.68719834520799816</v>
      </c>
      <c r="X69" s="5">
        <f>L69</f>
        <v>0.4727648816364054</v>
      </c>
      <c r="Y69" s="6">
        <v>54</v>
      </c>
      <c r="AI69" s="5">
        <f t="shared" si="2"/>
        <v>0.26982302918869233</v>
      </c>
      <c r="AJ69" s="6">
        <v>54</v>
      </c>
    </row>
    <row r="70" spans="1:36" x14ac:dyDescent="0.25">
      <c r="A70" s="4" t="str">
        <f>[5]SNF!A76</f>
        <v>1965T4</v>
      </c>
      <c r="B70" s="1">
        <v>8.84</v>
      </c>
      <c r="C70" s="1">
        <v>4.6790000000000003</v>
      </c>
      <c r="D70" s="1">
        <f t="shared" si="3"/>
        <v>4.1609999999999996</v>
      </c>
      <c r="E70" s="1">
        <v>6.0910000000000002</v>
      </c>
      <c r="F70" s="1">
        <v>0.39600000000000002</v>
      </c>
      <c r="G70" s="1">
        <v>-0.17499999999999999</v>
      </c>
      <c r="H70" s="1">
        <f>B70-E70-F70-G70</f>
        <v>2.5279999999999996</v>
      </c>
      <c r="I70" s="1">
        <v>0.29699999999999999</v>
      </c>
      <c r="J70" s="1">
        <v>0.155</v>
      </c>
      <c r="K70" s="1">
        <f>H70-I70+J70</f>
        <v>2.3859999999999992</v>
      </c>
      <c r="L70" s="5">
        <f>D70/B70</f>
        <v>0.47070135746606329</v>
      </c>
      <c r="M70" s="5">
        <f>H70/B70</f>
        <v>0.28597285067873301</v>
      </c>
      <c r="N70" s="5">
        <f>K70/B70</f>
        <v>0.26990950226244337</v>
      </c>
      <c r="O70" s="5">
        <f>E70/B70</f>
        <v>0.68902714932126696</v>
      </c>
      <c r="P70" s="5">
        <f t="shared" si="1"/>
        <v>0.68902714932126696</v>
      </c>
      <c r="X70" s="5">
        <f>L70</f>
        <v>0.47070135746606329</v>
      </c>
      <c r="Y70" s="6">
        <v>55</v>
      </c>
      <c r="AI70" s="5">
        <f t="shared" si="2"/>
        <v>0.26990950226244337</v>
      </c>
      <c r="AJ70" s="6">
        <v>55</v>
      </c>
    </row>
    <row r="71" spans="1:36" x14ac:dyDescent="0.25">
      <c r="A71" s="4" t="str">
        <f>[5]SNF!A77</f>
        <v>1966T1</v>
      </c>
      <c r="B71" s="1">
        <v>9.0030000000000001</v>
      </c>
      <c r="C71" s="1">
        <v>4.7649999999999997</v>
      </c>
      <c r="D71" s="1">
        <f t="shared" si="3"/>
        <v>4.2380000000000004</v>
      </c>
      <c r="E71" s="1">
        <v>6.1959999999999997</v>
      </c>
      <c r="F71" s="1">
        <v>0.40900000000000003</v>
      </c>
      <c r="G71" s="1">
        <v>-0.18</v>
      </c>
      <c r="H71" s="1">
        <f>B71-E71-F71-G71</f>
        <v>2.5780000000000007</v>
      </c>
      <c r="I71" s="1">
        <v>0.27800000000000002</v>
      </c>
      <c r="J71" s="1">
        <v>0.189</v>
      </c>
      <c r="K71" s="1">
        <f>H71-I71+J71</f>
        <v>2.4890000000000008</v>
      </c>
      <c r="L71" s="5">
        <f>D71/B71</f>
        <v>0.4707319782294791</v>
      </c>
      <c r="M71" s="5">
        <f>H71/B71</f>
        <v>0.28634899477951803</v>
      </c>
      <c r="N71" s="5">
        <f>K71/B71</f>
        <v>0.27646340108852613</v>
      </c>
      <c r="O71" s="5">
        <f>E71/B71</f>
        <v>0.68821503943130069</v>
      </c>
      <c r="P71" s="5">
        <f t="shared" si="1"/>
        <v>0.68821503943130069</v>
      </c>
      <c r="X71" s="5">
        <f>L71</f>
        <v>0.4707319782294791</v>
      </c>
      <c r="Y71" s="6">
        <v>56</v>
      </c>
      <c r="AI71" s="5">
        <f t="shared" si="2"/>
        <v>0.27646340108852613</v>
      </c>
      <c r="AJ71" s="6">
        <v>56</v>
      </c>
    </row>
    <row r="72" spans="1:36" x14ac:dyDescent="0.25">
      <c r="A72" s="4" t="str">
        <f>[5]SNF!A78</f>
        <v>1966T2</v>
      </c>
      <c r="B72" s="1">
        <v>9.2799999999999994</v>
      </c>
      <c r="C72" s="1">
        <v>4.8559999999999999</v>
      </c>
      <c r="D72" s="1">
        <f t="shared" si="3"/>
        <v>4.4239999999999995</v>
      </c>
      <c r="E72" s="1">
        <v>6.3129999999999997</v>
      </c>
      <c r="F72" s="1">
        <v>0.41600000000000004</v>
      </c>
      <c r="G72" s="1">
        <v>-0.184</v>
      </c>
      <c r="H72" s="1">
        <f>B72-E72-F72-G72</f>
        <v>2.7349999999999999</v>
      </c>
      <c r="I72" s="1">
        <v>0.26100000000000001</v>
      </c>
      <c r="J72" s="1">
        <v>0.21199999999999999</v>
      </c>
      <c r="K72" s="1">
        <f>H72-I72+J72</f>
        <v>2.6859999999999999</v>
      </c>
      <c r="L72" s="5">
        <f>D72/B72</f>
        <v>0.47672413793103446</v>
      </c>
      <c r="M72" s="5">
        <f>H72/B72</f>
        <v>0.29471982758620691</v>
      </c>
      <c r="N72" s="5">
        <f>K72/B72</f>
        <v>0.28943965517241382</v>
      </c>
      <c r="O72" s="5">
        <f>E72/B72</f>
        <v>0.68028017241379313</v>
      </c>
      <c r="P72" s="5">
        <f t="shared" si="1"/>
        <v>0.68028017241379313</v>
      </c>
      <c r="X72" s="5">
        <f>L72</f>
        <v>0.47672413793103446</v>
      </c>
      <c r="Y72" s="6">
        <v>57</v>
      </c>
      <c r="AI72" s="5">
        <f t="shared" si="2"/>
        <v>0.28943965517241382</v>
      </c>
      <c r="AJ72" s="6">
        <v>57</v>
      </c>
    </row>
    <row r="73" spans="1:36" x14ac:dyDescent="0.25">
      <c r="A73" s="4" t="str">
        <f>[5]SNF!A79</f>
        <v>1966T3</v>
      </c>
      <c r="B73" s="1">
        <v>9.4139999999999997</v>
      </c>
      <c r="C73" s="1">
        <v>4.9459999999999997</v>
      </c>
      <c r="D73" s="1">
        <f t="shared" si="3"/>
        <v>4.468</v>
      </c>
      <c r="E73" s="1">
        <v>6.4359999999999999</v>
      </c>
      <c r="F73" s="1">
        <v>0.41900000000000004</v>
      </c>
      <c r="G73" s="1">
        <v>-0.185</v>
      </c>
      <c r="H73" s="1">
        <f>B73-E73-F73-G73</f>
        <v>2.7439999999999998</v>
      </c>
      <c r="I73" s="1">
        <v>0.28399999999999997</v>
      </c>
      <c r="J73" s="1">
        <v>0.22600000000000001</v>
      </c>
      <c r="K73" s="1">
        <f>H73-I73+J73</f>
        <v>2.6859999999999999</v>
      </c>
      <c r="L73" s="5">
        <f>D73/B73</f>
        <v>0.47461227958359892</v>
      </c>
      <c r="M73" s="5">
        <f>H73/B73</f>
        <v>0.29148077331633737</v>
      </c>
      <c r="N73" s="5">
        <f>K73/B73</f>
        <v>0.28531973656256637</v>
      </c>
      <c r="O73" s="5">
        <f>E73/B73</f>
        <v>0.68366263012534523</v>
      </c>
      <c r="P73" s="5">
        <f t="shared" si="1"/>
        <v>0.68366263012534523</v>
      </c>
      <c r="X73" s="5">
        <f>L73</f>
        <v>0.47461227958359892</v>
      </c>
      <c r="Y73" s="6">
        <v>58</v>
      </c>
      <c r="AI73" s="5">
        <f t="shared" si="2"/>
        <v>0.28531973656256637</v>
      </c>
      <c r="AJ73" s="6">
        <v>58</v>
      </c>
    </row>
    <row r="74" spans="1:36" x14ac:dyDescent="0.25">
      <c r="A74" s="4" t="str">
        <f>[5]SNF!A80</f>
        <v>1966T4</v>
      </c>
      <c r="B74" s="1">
        <v>9.5350000000000001</v>
      </c>
      <c r="C74" s="1">
        <v>5.0519999999999996</v>
      </c>
      <c r="D74" s="1">
        <f t="shared" si="3"/>
        <v>4.4830000000000005</v>
      </c>
      <c r="E74" s="1">
        <v>6.5819999999999999</v>
      </c>
      <c r="F74" s="1">
        <v>0.41800000000000004</v>
      </c>
      <c r="G74" s="1">
        <v>-0.185</v>
      </c>
      <c r="H74" s="1">
        <f>B74-E74-F74-G74</f>
        <v>2.72</v>
      </c>
      <c r="I74" s="1">
        <v>0.27700000000000002</v>
      </c>
      <c r="J74" s="1">
        <v>0.22799999999999998</v>
      </c>
      <c r="K74" s="1">
        <f>H74-I74+J74</f>
        <v>2.6710000000000003</v>
      </c>
      <c r="L74" s="5">
        <f>D74/B74</f>
        <v>0.47016255899318304</v>
      </c>
      <c r="M74" s="5">
        <f>H74/B74</f>
        <v>0.28526481384373364</v>
      </c>
      <c r="N74" s="5">
        <f>K74/B74</f>
        <v>0.28012585212375463</v>
      </c>
      <c r="O74" s="5">
        <f>E74/B74</f>
        <v>0.69029889879391715</v>
      </c>
      <c r="P74" s="5">
        <f t="shared" si="1"/>
        <v>0.69029889879391715</v>
      </c>
      <c r="X74" s="5">
        <f>L74</f>
        <v>0.47016255899318304</v>
      </c>
      <c r="Y74" s="6">
        <v>59</v>
      </c>
      <c r="AI74" s="5">
        <f t="shared" si="2"/>
        <v>0.28012585212375463</v>
      </c>
      <c r="AJ74" s="6">
        <v>59</v>
      </c>
    </row>
    <row r="75" spans="1:36" x14ac:dyDescent="0.25">
      <c r="A75" s="4" t="str">
        <f>[5]SNF!A81</f>
        <v>1967T1</v>
      </c>
      <c r="B75" s="1">
        <v>9.8130000000000006</v>
      </c>
      <c r="C75" s="1">
        <v>5.1669999999999998</v>
      </c>
      <c r="D75" s="1">
        <f t="shared" si="3"/>
        <v>4.6460000000000008</v>
      </c>
      <c r="E75" s="1">
        <v>6.75</v>
      </c>
      <c r="F75" s="1">
        <v>0.41200000000000003</v>
      </c>
      <c r="G75" s="1">
        <v>-0.184</v>
      </c>
      <c r="H75" s="1">
        <f>B75-E75-F75-G75</f>
        <v>2.8350000000000009</v>
      </c>
      <c r="I75" s="1">
        <v>0.28699999999999998</v>
      </c>
      <c r="J75" s="1">
        <v>0.22</v>
      </c>
      <c r="K75" s="1">
        <f>H75-I75+J75</f>
        <v>2.7680000000000011</v>
      </c>
      <c r="L75" s="5">
        <f>D75/B75</f>
        <v>0.47345358198308374</v>
      </c>
      <c r="M75" s="5">
        <f>H75/B75</f>
        <v>0.28890247630693983</v>
      </c>
      <c r="N75" s="5">
        <f>K75/B75</f>
        <v>0.2820747987363702</v>
      </c>
      <c r="O75" s="5">
        <f>E75/B75</f>
        <v>0.68786303882604705</v>
      </c>
      <c r="P75" s="5">
        <f t="shared" si="1"/>
        <v>0.68786303882604705</v>
      </c>
      <c r="X75" s="5">
        <f>L75</f>
        <v>0.47345358198308374</v>
      </c>
      <c r="Y75" s="6">
        <v>60</v>
      </c>
      <c r="AI75" s="5">
        <f t="shared" si="2"/>
        <v>0.2820747987363702</v>
      </c>
      <c r="AJ75" s="6">
        <v>60</v>
      </c>
    </row>
    <row r="76" spans="1:36" x14ac:dyDescent="0.25">
      <c r="A76" s="4" t="str">
        <f>[5]SNF!A82</f>
        <v>1967T2</v>
      </c>
      <c r="B76" s="1">
        <v>9.9269999999999996</v>
      </c>
      <c r="C76" s="1">
        <v>5.2270000000000003</v>
      </c>
      <c r="D76" s="1">
        <f t="shared" si="3"/>
        <v>4.6999999999999993</v>
      </c>
      <c r="E76" s="1">
        <v>6.8430000000000009</v>
      </c>
      <c r="F76" s="1">
        <v>0.42000000000000004</v>
      </c>
      <c r="G76" s="1">
        <v>-0.188</v>
      </c>
      <c r="H76" s="1">
        <f>B76-E76-F76-G76</f>
        <v>2.851999999999999</v>
      </c>
      <c r="I76" s="1">
        <v>0.32700000000000001</v>
      </c>
      <c r="J76" s="1">
        <v>0.215</v>
      </c>
      <c r="K76" s="1">
        <f>H76-I76+J76</f>
        <v>2.7399999999999989</v>
      </c>
      <c r="L76" s="5">
        <f>D76/B76</f>
        <v>0.47345623048252233</v>
      </c>
      <c r="M76" s="5">
        <f>H76/B76</f>
        <v>0.287297270071522</v>
      </c>
      <c r="N76" s="5">
        <f>K76/B76</f>
        <v>0.2760149088344917</v>
      </c>
      <c r="O76" s="5">
        <f>E76/B76</f>
        <v>0.68933212450891523</v>
      </c>
      <c r="P76" s="5">
        <f t="shared" si="1"/>
        <v>0.68933212450891523</v>
      </c>
      <c r="X76" s="5">
        <f>L76</f>
        <v>0.47345623048252233</v>
      </c>
      <c r="Y76" s="6">
        <v>61</v>
      </c>
      <c r="AI76" s="5">
        <f t="shared" si="2"/>
        <v>0.2760149088344917</v>
      </c>
      <c r="AJ76" s="6">
        <v>61</v>
      </c>
    </row>
    <row r="77" spans="1:36" x14ac:dyDescent="0.25">
      <c r="A77" s="4" t="str">
        <f>[5]SNF!A83</f>
        <v>1967T3</v>
      </c>
      <c r="B77" s="1">
        <v>10.24</v>
      </c>
      <c r="C77" s="1">
        <v>5.2880000000000003</v>
      </c>
      <c r="D77" s="1">
        <f t="shared" si="3"/>
        <v>4.952</v>
      </c>
      <c r="E77" s="1">
        <v>6.931</v>
      </c>
      <c r="F77" s="1">
        <v>0.44</v>
      </c>
      <c r="G77" s="1">
        <v>-0.19800000000000001</v>
      </c>
      <c r="H77" s="1">
        <f>B77-E77-F77-G77</f>
        <v>3.0670000000000002</v>
      </c>
      <c r="I77" s="1">
        <v>0.30099999999999999</v>
      </c>
      <c r="J77" s="1">
        <v>0.215</v>
      </c>
      <c r="K77" s="1">
        <f>H77-I77+J77</f>
        <v>2.9809999999999999</v>
      </c>
      <c r="L77" s="5">
        <f>D77/B77</f>
        <v>0.48359374999999999</v>
      </c>
      <c r="M77" s="5">
        <f>H77/B77</f>
        <v>0.29951171874999999</v>
      </c>
      <c r="N77" s="5">
        <f>K77/B77</f>
        <v>0.29111328124999997</v>
      </c>
      <c r="O77" s="5">
        <f>E77/B77</f>
        <v>0.67685546875000002</v>
      </c>
      <c r="P77" s="5">
        <f t="shared" si="1"/>
        <v>0.67685546875000002</v>
      </c>
      <c r="X77" s="5">
        <f>L77</f>
        <v>0.48359374999999999</v>
      </c>
      <c r="Y77" s="6">
        <v>62</v>
      </c>
      <c r="AI77" s="5">
        <f t="shared" si="2"/>
        <v>0.29111328124999997</v>
      </c>
      <c r="AJ77" s="6">
        <v>62</v>
      </c>
    </row>
    <row r="78" spans="1:36" x14ac:dyDescent="0.25">
      <c r="A78" s="4" t="str">
        <f>[5]SNF!A84</f>
        <v>1967T4</v>
      </c>
      <c r="B78" s="1">
        <v>10.292999999999999</v>
      </c>
      <c r="C78" s="1">
        <v>5.3289999999999997</v>
      </c>
      <c r="D78" s="1">
        <f t="shared" si="3"/>
        <v>4.9639999999999995</v>
      </c>
      <c r="E78" s="1">
        <v>7.0289999999999999</v>
      </c>
      <c r="F78" s="1">
        <v>0.47399999999999998</v>
      </c>
      <c r="G78" s="1">
        <v>-0.214</v>
      </c>
      <c r="H78" s="1">
        <f>B78-E78-F78-G78</f>
        <v>3.0039999999999991</v>
      </c>
      <c r="I78" s="1">
        <v>0.32</v>
      </c>
      <c r="J78" s="1">
        <v>0.217</v>
      </c>
      <c r="K78" s="1">
        <f>H78-I78+J78</f>
        <v>2.9009999999999994</v>
      </c>
      <c r="L78" s="5">
        <f>D78/B78</f>
        <v>0.48226950354609927</v>
      </c>
      <c r="M78" s="5">
        <f>H78/B78</f>
        <v>0.29184882930146694</v>
      </c>
      <c r="N78" s="5">
        <f>K78/B78</f>
        <v>0.28184202856310109</v>
      </c>
      <c r="O78" s="5">
        <f>E78/B78</f>
        <v>0.68289128533955124</v>
      </c>
      <c r="P78" s="5">
        <f t="shared" si="1"/>
        <v>0.68289128533955124</v>
      </c>
      <c r="X78" s="5">
        <f>L78</f>
        <v>0.48226950354609927</v>
      </c>
      <c r="Y78" s="6">
        <v>63</v>
      </c>
      <c r="AI78" s="5">
        <f t="shared" si="2"/>
        <v>0.28184202856310109</v>
      </c>
      <c r="AJ78" s="6">
        <v>63</v>
      </c>
    </row>
    <row r="79" spans="1:36" x14ac:dyDescent="0.25">
      <c r="A79" s="4" t="str">
        <f>[5]SNF!A85</f>
        <v>1968T1</v>
      </c>
      <c r="B79" s="1">
        <v>10.715999999999999</v>
      </c>
      <c r="C79" s="1">
        <v>5.4619999999999997</v>
      </c>
      <c r="D79" s="1">
        <f t="shared" si="3"/>
        <v>5.2539999999999996</v>
      </c>
      <c r="E79" s="1">
        <v>7.1970000000000001</v>
      </c>
      <c r="F79" s="1">
        <v>0.52</v>
      </c>
      <c r="G79" s="1">
        <v>-0.23699999999999999</v>
      </c>
      <c r="H79" s="1">
        <f>B79-E79-F79-G79</f>
        <v>3.2359999999999993</v>
      </c>
      <c r="I79" s="1">
        <v>0.318</v>
      </c>
      <c r="J79" s="1">
        <v>0.222</v>
      </c>
      <c r="K79" s="1">
        <f>H79-I79+J79</f>
        <v>3.1399999999999992</v>
      </c>
      <c r="L79" s="5">
        <f>D79/B79</f>
        <v>0.49029488615154909</v>
      </c>
      <c r="M79" s="5">
        <f>H79/B79</f>
        <v>0.30197835013064572</v>
      </c>
      <c r="N79" s="5">
        <f>K79/B79</f>
        <v>0.29301978350130642</v>
      </c>
      <c r="O79" s="5">
        <f>E79/B79</f>
        <v>0.67161254199328113</v>
      </c>
      <c r="P79" s="5">
        <f t="shared" si="1"/>
        <v>0.67161254199328113</v>
      </c>
      <c r="X79" s="5">
        <f>L79</f>
        <v>0.49029488615154909</v>
      </c>
      <c r="Y79" s="6">
        <v>64</v>
      </c>
      <c r="AI79" s="5">
        <f t="shared" si="2"/>
        <v>0.29301978350130642</v>
      </c>
      <c r="AJ79" s="6">
        <v>64</v>
      </c>
    </row>
    <row r="80" spans="1:36" x14ac:dyDescent="0.25">
      <c r="A80" s="4" t="str">
        <f>[5]SNF!A86</f>
        <v>1968T2</v>
      </c>
      <c r="B80" s="1">
        <v>9.94</v>
      </c>
      <c r="C80" s="1">
        <v>5.4870000000000001</v>
      </c>
      <c r="D80" s="1">
        <f t="shared" si="3"/>
        <v>4.4529999999999994</v>
      </c>
      <c r="E80" s="1">
        <v>7.1940000000000008</v>
      </c>
      <c r="F80" s="1">
        <v>0.53200000000000003</v>
      </c>
      <c r="G80" s="1">
        <v>-0.253</v>
      </c>
      <c r="H80" s="1">
        <f>B80-E80-F80-G80</f>
        <v>2.4669999999999987</v>
      </c>
      <c r="I80" s="1">
        <v>0.28999999999999998</v>
      </c>
      <c r="J80" s="1">
        <v>0.22799999999999998</v>
      </c>
      <c r="K80" s="1">
        <f>H80-I80+J80</f>
        <v>2.4049999999999985</v>
      </c>
      <c r="L80" s="5">
        <f>D80/B80</f>
        <v>0.4479879275653923</v>
      </c>
      <c r="M80" s="5">
        <f>H80/B80</f>
        <v>0.24818913480885302</v>
      </c>
      <c r="N80" s="5">
        <f>K80/B80</f>
        <v>0.24195171026156928</v>
      </c>
      <c r="O80" s="5">
        <f>E80/B80</f>
        <v>0.72374245472837029</v>
      </c>
      <c r="P80" s="5">
        <f t="shared" ref="P80:P102" si="4">O80</f>
        <v>0.72374245472837029</v>
      </c>
      <c r="X80" s="5">
        <f>L80</f>
        <v>0.4479879275653923</v>
      </c>
      <c r="Y80" s="6">
        <v>65</v>
      </c>
      <c r="AI80" s="5">
        <f t="shared" ref="AI80:AI102" si="5">N80</f>
        <v>0.24195171026156928</v>
      </c>
      <c r="AJ80" s="6">
        <v>65</v>
      </c>
    </row>
    <row r="81" spans="1:36" x14ac:dyDescent="0.25">
      <c r="A81" s="4" t="str">
        <f>[5]SNF!A87</f>
        <v>1968T3</v>
      </c>
      <c r="B81" s="1">
        <v>11.439</v>
      </c>
      <c r="C81" s="1">
        <v>6.0590000000000002</v>
      </c>
      <c r="D81" s="1">
        <f t="shared" si="3"/>
        <v>5.38</v>
      </c>
      <c r="E81" s="1">
        <v>7.976</v>
      </c>
      <c r="F81" s="1">
        <v>0.51</v>
      </c>
      <c r="G81" s="1">
        <v>-0.26400000000000001</v>
      </c>
      <c r="H81" s="1">
        <f>B81-E81-F81-G81</f>
        <v>3.2170000000000005</v>
      </c>
      <c r="I81" s="1">
        <v>0.31</v>
      </c>
      <c r="J81" s="1">
        <v>0.23499999999999999</v>
      </c>
      <c r="K81" s="1">
        <f>H81-I81+J81</f>
        <v>3.1420000000000003</v>
      </c>
      <c r="L81" s="5">
        <f>D81/B81</f>
        <v>0.47032083224058047</v>
      </c>
      <c r="M81" s="5">
        <f>H81/B81</f>
        <v>0.28123087682489734</v>
      </c>
      <c r="N81" s="5">
        <f>K81/B81</f>
        <v>0.2746743596468223</v>
      </c>
      <c r="O81" s="5">
        <f>E81/B81</f>
        <v>0.69726374683101666</v>
      </c>
      <c r="P81" s="5">
        <f t="shared" si="4"/>
        <v>0.69726374683101666</v>
      </c>
      <c r="X81" s="5">
        <f>L81</f>
        <v>0.47032083224058047</v>
      </c>
      <c r="Y81" s="6">
        <v>66</v>
      </c>
      <c r="AI81" s="5">
        <f t="shared" si="5"/>
        <v>0.2746743596468223</v>
      </c>
      <c r="AJ81" s="6">
        <v>66</v>
      </c>
    </row>
    <row r="82" spans="1:36" x14ac:dyDescent="0.25">
      <c r="A82" s="4" t="str">
        <f>[5]SNF!A88</f>
        <v>1968T4</v>
      </c>
      <c r="B82" s="1">
        <v>11.948</v>
      </c>
      <c r="C82" s="1">
        <v>6.2510000000000003</v>
      </c>
      <c r="D82" s="1">
        <f t="shared" si="3"/>
        <v>5.6970000000000001</v>
      </c>
      <c r="E82" s="1">
        <v>8.2119999999999997</v>
      </c>
      <c r="F82" s="1">
        <v>0.45300000000000001</v>
      </c>
      <c r="G82" s="1">
        <v>-0.26900000000000002</v>
      </c>
      <c r="H82" s="1">
        <f>B82-E82-F82-G82</f>
        <v>3.5520000000000009</v>
      </c>
      <c r="I82" s="1">
        <v>0.309</v>
      </c>
      <c r="J82" s="1">
        <v>0.24299999999999999</v>
      </c>
      <c r="K82" s="1">
        <f>H82-I82+J82</f>
        <v>3.4860000000000007</v>
      </c>
      <c r="L82" s="5">
        <f>D82/B82</f>
        <v>0.47681620354871107</v>
      </c>
      <c r="M82" s="5">
        <f>H82/B82</f>
        <v>0.29728824907934387</v>
      </c>
      <c r="N82" s="5">
        <f>K82/B82</f>
        <v>0.29176431201874797</v>
      </c>
      <c r="O82" s="5">
        <f>E82/B82</f>
        <v>0.68731168396384323</v>
      </c>
      <c r="P82" s="5">
        <f t="shared" si="4"/>
        <v>0.68731168396384323</v>
      </c>
      <c r="X82" s="5">
        <f>L82</f>
        <v>0.47681620354871107</v>
      </c>
      <c r="Y82" s="6">
        <v>67</v>
      </c>
      <c r="AI82" s="5">
        <f t="shared" si="5"/>
        <v>0.29176431201874797</v>
      </c>
      <c r="AJ82" s="6">
        <v>67</v>
      </c>
    </row>
    <row r="83" spans="1:36" x14ac:dyDescent="0.25">
      <c r="A83" s="4" t="str">
        <f>[5]SNF!A89</f>
        <v>1969T1</v>
      </c>
      <c r="B83" s="1">
        <v>12.223000000000001</v>
      </c>
      <c r="C83" s="1">
        <v>6.3949999999999996</v>
      </c>
      <c r="D83" s="1">
        <f t="shared" si="3"/>
        <v>5.8280000000000012</v>
      </c>
      <c r="E83" s="1">
        <v>8.4159999999999986</v>
      </c>
      <c r="F83" s="1">
        <v>0.36099999999999999</v>
      </c>
      <c r="G83" s="1">
        <v>-0.26800000000000002</v>
      </c>
      <c r="H83" s="1">
        <f>B83-E83-F83-G83</f>
        <v>3.7140000000000022</v>
      </c>
      <c r="I83" s="1">
        <v>0.34399999999999997</v>
      </c>
      <c r="J83" s="1">
        <v>0.251</v>
      </c>
      <c r="K83" s="1">
        <f>H83-I83+J83</f>
        <v>3.6210000000000022</v>
      </c>
      <c r="L83" s="5">
        <f>D83/B83</f>
        <v>0.47680602143499967</v>
      </c>
      <c r="M83" s="5">
        <f>H83/B83</f>
        <v>0.30385339114783622</v>
      </c>
      <c r="N83" s="5">
        <f>K83/B83</f>
        <v>0.2962447844228096</v>
      </c>
      <c r="O83" s="5">
        <f>E83/B83</f>
        <v>0.68853800212713723</v>
      </c>
      <c r="P83" s="5">
        <f t="shared" si="4"/>
        <v>0.68853800212713723</v>
      </c>
      <c r="X83" s="5">
        <f>L83</f>
        <v>0.47680602143499967</v>
      </c>
      <c r="Y83" s="6">
        <v>68</v>
      </c>
      <c r="AI83" s="5">
        <f t="shared" si="5"/>
        <v>0.2962447844228096</v>
      </c>
      <c r="AJ83" s="6">
        <v>68</v>
      </c>
    </row>
    <row r="84" spans="1:36" x14ac:dyDescent="0.25">
      <c r="A84" s="4" t="str">
        <f>[5]SNF!A90</f>
        <v>1969T2</v>
      </c>
      <c r="B84" s="1">
        <v>12.616</v>
      </c>
      <c r="C84" s="1">
        <v>6.5940000000000003</v>
      </c>
      <c r="D84" s="1">
        <f t="shared" si="3"/>
        <v>6.0219999999999994</v>
      </c>
      <c r="E84" s="1">
        <v>8.6770000000000014</v>
      </c>
      <c r="F84" s="1">
        <v>0.29499999999999998</v>
      </c>
      <c r="G84" s="1">
        <v>-0.26600000000000001</v>
      </c>
      <c r="H84" s="1">
        <f>B84-E84-F84-G84</f>
        <v>3.9099999999999984</v>
      </c>
      <c r="I84" s="1">
        <v>0.33700000000000002</v>
      </c>
      <c r="J84" s="1">
        <v>0.25800000000000001</v>
      </c>
      <c r="K84" s="1">
        <f>H84-I84+J84</f>
        <v>3.8309999999999982</v>
      </c>
      <c r="L84" s="5">
        <f>D84/B84</f>
        <v>0.47733037412809126</v>
      </c>
      <c r="M84" s="5">
        <f>H84/B84</f>
        <v>0.30992390615091936</v>
      </c>
      <c r="N84" s="5">
        <f>K84/B84</f>
        <v>0.30366201648700047</v>
      </c>
      <c r="O84" s="5">
        <f>E84/B84</f>
        <v>0.68777742549143961</v>
      </c>
      <c r="P84" s="5">
        <f t="shared" si="4"/>
        <v>0.68777742549143961</v>
      </c>
      <c r="X84" s="5">
        <f>L84</f>
        <v>0.47733037412809126</v>
      </c>
      <c r="Y84" s="6">
        <v>69</v>
      </c>
      <c r="AI84" s="5">
        <f t="shared" si="5"/>
        <v>0.30366201648700047</v>
      </c>
      <c r="AJ84" s="6">
        <v>69</v>
      </c>
    </row>
    <row r="85" spans="1:36" x14ac:dyDescent="0.25">
      <c r="A85" s="4" t="str">
        <f>[5]SNF!A91</f>
        <v>1969T3</v>
      </c>
      <c r="B85" s="1">
        <v>12.826000000000001</v>
      </c>
      <c r="C85" s="1">
        <v>6.8010000000000002</v>
      </c>
      <c r="D85" s="1">
        <f t="shared" si="3"/>
        <v>6.0250000000000004</v>
      </c>
      <c r="E85" s="1">
        <v>8.9479999999999986</v>
      </c>
      <c r="F85" s="1">
        <v>0.25700000000000001</v>
      </c>
      <c r="G85" s="1">
        <v>-0.26200000000000001</v>
      </c>
      <c r="H85" s="1">
        <f>B85-E85-F85-G85</f>
        <v>3.8830000000000018</v>
      </c>
      <c r="I85" s="1">
        <v>0.36299999999999999</v>
      </c>
      <c r="J85" s="1">
        <v>0.26400000000000001</v>
      </c>
      <c r="K85" s="1">
        <f>H85-I85+J85</f>
        <v>3.7840000000000016</v>
      </c>
      <c r="L85" s="5">
        <f>D85/B85</f>
        <v>0.46974894745049117</v>
      </c>
      <c r="M85" s="5">
        <f>H85/B85</f>
        <v>0.30274442538593493</v>
      </c>
      <c r="N85" s="5">
        <f>K85/B85</f>
        <v>0.29502572898799323</v>
      </c>
      <c r="O85" s="5">
        <f>E85/B85</f>
        <v>0.69764540776547623</v>
      </c>
      <c r="P85" s="5">
        <f t="shared" si="4"/>
        <v>0.69764540776547623</v>
      </c>
      <c r="X85" s="5">
        <f>L85</f>
        <v>0.46974894745049117</v>
      </c>
      <c r="Y85" s="6">
        <v>70</v>
      </c>
      <c r="AI85" s="5">
        <f t="shared" si="5"/>
        <v>0.29502572898799323</v>
      </c>
      <c r="AJ85" s="6">
        <v>70</v>
      </c>
    </row>
    <row r="86" spans="1:36" x14ac:dyDescent="0.25">
      <c r="A86" s="4" t="str">
        <f>[5]SNF!A92</f>
        <v>1969T4</v>
      </c>
      <c r="B86" s="1">
        <v>13.071</v>
      </c>
      <c r="C86" s="1">
        <v>7.077</v>
      </c>
      <c r="D86" s="1">
        <f t="shared" si="3"/>
        <v>5.9939999999999998</v>
      </c>
      <c r="E86" s="1">
        <v>9.286999999999999</v>
      </c>
      <c r="F86" s="1">
        <v>0.24299999999999999</v>
      </c>
      <c r="G86" s="1">
        <v>-0.25600000000000001</v>
      </c>
      <c r="H86" s="1">
        <f>B86-E86-F86-G86</f>
        <v>3.7970000000000006</v>
      </c>
      <c r="I86" s="1">
        <v>0.52700000000000002</v>
      </c>
      <c r="J86" s="1">
        <v>0.26800000000000002</v>
      </c>
      <c r="K86" s="1">
        <f>H86-I86+J86</f>
        <v>3.5380000000000003</v>
      </c>
      <c r="L86" s="5">
        <f>D86/B86</f>
        <v>0.45857241221023637</v>
      </c>
      <c r="M86" s="5">
        <f>H86/B86</f>
        <v>0.29049039859230363</v>
      </c>
      <c r="N86" s="5">
        <f>K86/B86</f>
        <v>0.27067554127457732</v>
      </c>
      <c r="O86" s="5">
        <f>E86/B86</f>
        <v>0.71050416953561313</v>
      </c>
      <c r="P86" s="5">
        <f t="shared" si="4"/>
        <v>0.71050416953561313</v>
      </c>
      <c r="X86" s="5">
        <f>L86</f>
        <v>0.45857241221023637</v>
      </c>
      <c r="Y86" s="6">
        <v>71</v>
      </c>
      <c r="AI86" s="5">
        <f t="shared" si="5"/>
        <v>0.27067554127457732</v>
      </c>
      <c r="AJ86" s="6">
        <v>71</v>
      </c>
    </row>
    <row r="87" spans="1:36" x14ac:dyDescent="0.25">
      <c r="A87" s="4" t="str">
        <f>[5]SNF!A93</f>
        <v>1970T1</v>
      </c>
      <c r="B87" s="1">
        <v>13.782</v>
      </c>
      <c r="C87" s="1">
        <v>7.343</v>
      </c>
      <c r="D87" s="1">
        <f t="shared" si="3"/>
        <v>6.4390000000000001</v>
      </c>
      <c r="E87" s="1">
        <v>9.6370000000000005</v>
      </c>
      <c r="F87" s="1">
        <v>0.25600000000000001</v>
      </c>
      <c r="G87" s="1">
        <v>-0.248</v>
      </c>
      <c r="H87" s="1">
        <f>B87-E87-F87-G87</f>
        <v>4.1369999999999996</v>
      </c>
      <c r="I87" s="1">
        <v>0.46400000000000002</v>
      </c>
      <c r="J87" s="1">
        <v>0.27200000000000002</v>
      </c>
      <c r="K87" s="1">
        <f>H87-I87+J87</f>
        <v>3.9449999999999994</v>
      </c>
      <c r="L87" s="5">
        <f>D87/B87</f>
        <v>0.46720359889711216</v>
      </c>
      <c r="M87" s="5">
        <f>H87/B87</f>
        <v>0.30017414018284716</v>
      </c>
      <c r="N87" s="5">
        <f>K87/B87</f>
        <v>0.2862429255550718</v>
      </c>
      <c r="O87" s="5">
        <f>E87/B87</f>
        <v>0.69924539254099549</v>
      </c>
      <c r="P87" s="5">
        <f t="shared" si="4"/>
        <v>0.69924539254099549</v>
      </c>
      <c r="X87" s="5">
        <f>L87</f>
        <v>0.46720359889711216</v>
      </c>
      <c r="Y87" s="6">
        <v>72</v>
      </c>
      <c r="AI87" s="5">
        <f t="shared" si="5"/>
        <v>0.2862429255550718</v>
      </c>
      <c r="AJ87" s="6">
        <v>72</v>
      </c>
    </row>
    <row r="88" spans="1:36" x14ac:dyDescent="0.25">
      <c r="A88" s="4" t="str">
        <f>[5]SNF!A94</f>
        <v>1970T2</v>
      </c>
      <c r="B88" s="1">
        <v>14.29</v>
      </c>
      <c r="C88" s="1">
        <v>7.5890000000000004</v>
      </c>
      <c r="D88" s="1">
        <f t="shared" si="3"/>
        <v>6.7009999999999987</v>
      </c>
      <c r="E88" s="1">
        <v>9.9210000000000012</v>
      </c>
      <c r="F88" s="1">
        <v>0.26800000000000002</v>
      </c>
      <c r="G88" s="1">
        <v>-0.24399999999999999</v>
      </c>
      <c r="H88" s="1">
        <f>B88-E88-F88-G88</f>
        <v>4.344999999999998</v>
      </c>
      <c r="I88" s="1">
        <v>0.56699999999999995</v>
      </c>
      <c r="J88" s="1">
        <v>0.27100000000000002</v>
      </c>
      <c r="K88" s="1">
        <f>H88-I88+J88</f>
        <v>4.0489999999999977</v>
      </c>
      <c r="L88" s="5">
        <f>D88/B88</f>
        <v>0.46892932120363884</v>
      </c>
      <c r="M88" s="5">
        <f>H88/B88</f>
        <v>0.30405878236529027</v>
      </c>
      <c r="N88" s="5">
        <f>K88/B88</f>
        <v>0.28334499650104955</v>
      </c>
      <c r="O88" s="5">
        <f>E88/B88</f>
        <v>0.69426172148355503</v>
      </c>
      <c r="P88" s="5">
        <f t="shared" si="4"/>
        <v>0.69426172148355503</v>
      </c>
      <c r="X88" s="5">
        <f>L88</f>
        <v>0.46892932120363884</v>
      </c>
      <c r="Y88" s="6">
        <v>73</v>
      </c>
      <c r="AI88" s="5">
        <f t="shared" si="5"/>
        <v>0.28334499650104955</v>
      </c>
      <c r="AJ88" s="6">
        <v>73</v>
      </c>
    </row>
    <row r="89" spans="1:36" x14ac:dyDescent="0.25">
      <c r="A89" s="4" t="str">
        <f>[5]SNF!A95</f>
        <v>1970T3</v>
      </c>
      <c r="B89" s="1">
        <v>14.864000000000001</v>
      </c>
      <c r="C89" s="1">
        <v>7.8140000000000001</v>
      </c>
      <c r="D89" s="1">
        <f t="shared" si="3"/>
        <v>7.0500000000000007</v>
      </c>
      <c r="E89" s="1">
        <v>10.205</v>
      </c>
      <c r="F89" s="1">
        <v>0.27700000000000002</v>
      </c>
      <c r="G89" s="1">
        <v>-0.245</v>
      </c>
      <c r="H89" s="1">
        <f>B89-E89-F89-G89</f>
        <v>4.6270000000000007</v>
      </c>
      <c r="I89" s="1">
        <v>0.55000000000000004</v>
      </c>
      <c r="J89" s="1">
        <v>0.26500000000000001</v>
      </c>
      <c r="K89" s="1">
        <f>H89-I89+J89</f>
        <v>4.3420000000000005</v>
      </c>
      <c r="L89" s="5">
        <f>D89/B89</f>
        <v>0.47430032292787944</v>
      </c>
      <c r="M89" s="5">
        <f>H89/B89</f>
        <v>0.31128902045209905</v>
      </c>
      <c r="N89" s="5">
        <f>K89/B89</f>
        <v>0.29211517761033373</v>
      </c>
      <c r="O89" s="5">
        <f>E89/B89</f>
        <v>0.68655812701829921</v>
      </c>
      <c r="P89" s="5">
        <f t="shared" si="4"/>
        <v>0.68655812701829921</v>
      </c>
      <c r="X89" s="5">
        <f>L89</f>
        <v>0.47430032292787944</v>
      </c>
      <c r="Y89" s="6">
        <v>74</v>
      </c>
      <c r="AI89" s="5">
        <f t="shared" si="5"/>
        <v>0.29211517761033373</v>
      </c>
      <c r="AJ89" s="6">
        <v>74</v>
      </c>
    </row>
    <row r="90" spans="1:36" x14ac:dyDescent="0.25">
      <c r="A90" s="4" t="str">
        <f>[5]SNF!A96</f>
        <v>1970T4</v>
      </c>
      <c r="B90" s="1">
        <v>15.179</v>
      </c>
      <c r="C90" s="1">
        <v>8.0619999999999994</v>
      </c>
      <c r="D90" s="1">
        <f t="shared" si="3"/>
        <v>7.1170000000000009</v>
      </c>
      <c r="E90" s="1">
        <v>10.558999999999999</v>
      </c>
      <c r="F90" s="1">
        <v>0.28500000000000003</v>
      </c>
      <c r="G90" s="1">
        <v>-0.249</v>
      </c>
      <c r="H90" s="1">
        <f>B90-E90-F90-G90</f>
        <v>4.5840000000000005</v>
      </c>
      <c r="I90" s="1">
        <v>0.52100000000000002</v>
      </c>
      <c r="J90" s="1">
        <v>0.254</v>
      </c>
      <c r="K90" s="1">
        <f>H90-I90+J90</f>
        <v>4.3170000000000002</v>
      </c>
      <c r="L90" s="5">
        <f>D90/B90</f>
        <v>0.46887146715857442</v>
      </c>
      <c r="M90" s="5">
        <f>H90/B90</f>
        <v>0.30199617893141845</v>
      </c>
      <c r="N90" s="5">
        <f>K90/B90</f>
        <v>0.28440608735753342</v>
      </c>
      <c r="O90" s="5">
        <f>E90/B90</f>
        <v>0.69563212332828239</v>
      </c>
      <c r="P90" s="5">
        <f t="shared" si="4"/>
        <v>0.69563212332828239</v>
      </c>
      <c r="X90" s="5">
        <f>L90</f>
        <v>0.46887146715857442</v>
      </c>
      <c r="Y90" s="6">
        <v>75</v>
      </c>
      <c r="AI90" s="5">
        <f t="shared" si="5"/>
        <v>0.28440608735753342</v>
      </c>
      <c r="AJ90" s="6">
        <v>75</v>
      </c>
    </row>
    <row r="91" spans="1:36" x14ac:dyDescent="0.25">
      <c r="A91" s="4" t="str">
        <f>[5]SNF!A97</f>
        <v>1971T1</v>
      </c>
      <c r="B91" s="1">
        <v>15.912000000000001</v>
      </c>
      <c r="C91" s="1">
        <v>8.3320000000000007</v>
      </c>
      <c r="D91" s="1">
        <f t="shared" si="3"/>
        <v>7.58</v>
      </c>
      <c r="E91" s="1">
        <v>10.904</v>
      </c>
      <c r="F91" s="1">
        <v>0.29099999999999998</v>
      </c>
      <c r="G91" s="1">
        <v>-0.25700000000000001</v>
      </c>
      <c r="H91" s="1">
        <f>B91-E91-F91-G91</f>
        <v>4.9740000000000002</v>
      </c>
      <c r="I91" s="1">
        <v>0.495</v>
      </c>
      <c r="J91" s="1">
        <v>0.23699999999999999</v>
      </c>
      <c r="K91" s="1">
        <f>H91-I91+J91</f>
        <v>4.7160000000000002</v>
      </c>
      <c r="L91" s="5">
        <f>D91/B91</f>
        <v>0.47637003519356458</v>
      </c>
      <c r="M91" s="5">
        <f>H91/B91</f>
        <v>0.31259426847662142</v>
      </c>
      <c r="N91" s="5">
        <f>K91/B91</f>
        <v>0.29638009049773756</v>
      </c>
      <c r="O91" s="5">
        <f>E91/B91</f>
        <v>0.68526897938662645</v>
      </c>
      <c r="P91" s="5">
        <f t="shared" si="4"/>
        <v>0.68526897938662645</v>
      </c>
      <c r="X91" s="5">
        <f>L91</f>
        <v>0.47637003519356458</v>
      </c>
      <c r="Y91" s="6">
        <v>76</v>
      </c>
      <c r="AI91" s="5">
        <f t="shared" si="5"/>
        <v>0.29638009049773756</v>
      </c>
      <c r="AJ91" s="6">
        <v>76</v>
      </c>
    </row>
    <row r="92" spans="1:36" x14ac:dyDescent="0.25">
      <c r="A92" s="4" t="str">
        <f>[5]SNF!A98</f>
        <v>1971T2</v>
      </c>
      <c r="B92" s="1">
        <v>16.207999999999998</v>
      </c>
      <c r="C92" s="1">
        <v>8.5850000000000009</v>
      </c>
      <c r="D92" s="1">
        <f t="shared" si="3"/>
        <v>7.6229999999999976</v>
      </c>
      <c r="E92" s="1">
        <v>11.183000000000002</v>
      </c>
      <c r="F92" s="1">
        <v>0.29199999999999998</v>
      </c>
      <c r="G92" s="1">
        <v>-0.26500000000000001</v>
      </c>
      <c r="H92" s="1">
        <f>B92-E92-F92-G92</f>
        <v>4.9979999999999967</v>
      </c>
      <c r="I92" s="1">
        <v>0.50700000000000001</v>
      </c>
      <c r="J92" s="1">
        <v>0.22899999999999998</v>
      </c>
      <c r="K92" s="1">
        <f>H92-I92+J92</f>
        <v>4.7199999999999971</v>
      </c>
      <c r="L92" s="5">
        <f>D92/B92</f>
        <v>0.4703232971372161</v>
      </c>
      <c r="M92" s="5">
        <f>H92/B92</f>
        <v>0.30836623889437298</v>
      </c>
      <c r="N92" s="5">
        <f>K92/B92</f>
        <v>0.29121421520236906</v>
      </c>
      <c r="O92" s="5">
        <f>E92/B92</f>
        <v>0.68996791707798633</v>
      </c>
      <c r="P92" s="5">
        <f t="shared" si="4"/>
        <v>0.68996791707798633</v>
      </c>
      <c r="X92" s="5">
        <f>L92</f>
        <v>0.4703232971372161</v>
      </c>
      <c r="Y92" s="6">
        <v>77</v>
      </c>
      <c r="AI92" s="5">
        <f t="shared" si="5"/>
        <v>0.29121421520236906</v>
      </c>
      <c r="AJ92" s="6">
        <v>77</v>
      </c>
    </row>
    <row r="93" spans="1:36" x14ac:dyDescent="0.25">
      <c r="A93" s="4" t="str">
        <f>[5]SNF!A99</f>
        <v>1971T3</v>
      </c>
      <c r="B93" s="1">
        <v>16.824999999999999</v>
      </c>
      <c r="C93" s="1">
        <v>8.843</v>
      </c>
      <c r="D93" s="1">
        <f t="shared" si="3"/>
        <v>7.9819999999999993</v>
      </c>
      <c r="E93" s="1">
        <v>11.532999999999999</v>
      </c>
      <c r="F93" s="1">
        <v>0.28799999999999998</v>
      </c>
      <c r="G93" s="1">
        <v>-0.27200000000000002</v>
      </c>
      <c r="H93" s="1">
        <f>B93-E93-F93-G93</f>
        <v>5.2759999999999998</v>
      </c>
      <c r="I93" s="1">
        <v>0.504</v>
      </c>
      <c r="J93" s="1">
        <v>0.22799999999999998</v>
      </c>
      <c r="K93" s="1">
        <f>H93-I93+J93</f>
        <v>5</v>
      </c>
      <c r="L93" s="5">
        <f>D93/B93</f>
        <v>0.47441307578008912</v>
      </c>
      <c r="M93" s="5">
        <f>H93/B93</f>
        <v>0.3135809806835067</v>
      </c>
      <c r="N93" s="5">
        <f>K93/B93</f>
        <v>0.29717682020802377</v>
      </c>
      <c r="O93" s="5">
        <f>E93/B93</f>
        <v>0.6854680534918276</v>
      </c>
      <c r="P93" s="5">
        <f t="shared" si="4"/>
        <v>0.6854680534918276</v>
      </c>
      <c r="X93" s="5">
        <f>L93</f>
        <v>0.47441307578008912</v>
      </c>
      <c r="Y93" s="6">
        <v>78</v>
      </c>
      <c r="AI93" s="5">
        <f t="shared" si="5"/>
        <v>0.29717682020802377</v>
      </c>
      <c r="AJ93" s="6">
        <v>78</v>
      </c>
    </row>
    <row r="94" spans="1:36" x14ac:dyDescent="0.25">
      <c r="A94" s="4" t="str">
        <f>[5]SNF!A100</f>
        <v>1971T4</v>
      </c>
      <c r="B94" s="1">
        <v>16.989999999999998</v>
      </c>
      <c r="C94" s="1">
        <v>9.1059999999999999</v>
      </c>
      <c r="D94" s="1">
        <f t="shared" si="3"/>
        <v>7.8839999999999986</v>
      </c>
      <c r="E94" s="1">
        <v>11.908999999999999</v>
      </c>
      <c r="F94" s="1">
        <v>0.28100000000000003</v>
      </c>
      <c r="G94" s="1">
        <v>-0.27900000000000003</v>
      </c>
      <c r="H94" s="1">
        <f>B94-E94-F94-G94</f>
        <v>5.0789999999999997</v>
      </c>
      <c r="I94" s="1">
        <v>0.54200000000000004</v>
      </c>
      <c r="J94" s="1">
        <v>0.23499999999999999</v>
      </c>
      <c r="K94" s="1">
        <f>H94-I94+J94</f>
        <v>4.7720000000000002</v>
      </c>
      <c r="L94" s="5">
        <f>D94/B94</f>
        <v>0.46403766921718653</v>
      </c>
      <c r="M94" s="5">
        <f>H94/B94</f>
        <v>0.29894055326662744</v>
      </c>
      <c r="N94" s="5">
        <f>K94/B94</f>
        <v>0.2808711006474397</v>
      </c>
      <c r="O94" s="5">
        <f>E94/B94</f>
        <v>0.70094173042966446</v>
      </c>
      <c r="P94" s="5">
        <f t="shared" si="4"/>
        <v>0.70094173042966446</v>
      </c>
      <c r="X94" s="5">
        <f>L94</f>
        <v>0.46403766921718653</v>
      </c>
      <c r="Y94" s="6">
        <v>79</v>
      </c>
      <c r="AI94" s="5">
        <f t="shared" si="5"/>
        <v>0.2808711006474397</v>
      </c>
      <c r="AJ94" s="6">
        <v>79</v>
      </c>
    </row>
    <row r="95" spans="1:36" x14ac:dyDescent="0.25">
      <c r="A95" s="4" t="str">
        <f>[5]SNF!A101</f>
        <v>1972T1</v>
      </c>
      <c r="B95" s="1">
        <v>17.626000000000001</v>
      </c>
      <c r="C95" s="1">
        <v>9.3520000000000003</v>
      </c>
      <c r="D95" s="1">
        <f t="shared" si="3"/>
        <v>8.2740000000000009</v>
      </c>
      <c r="E95" s="1">
        <v>12.173000000000002</v>
      </c>
      <c r="F95" s="1">
        <v>0.27</v>
      </c>
      <c r="G95" s="1">
        <v>-0.28499999999999998</v>
      </c>
      <c r="H95" s="1">
        <f>B95-E95-F95-G95</f>
        <v>5.468</v>
      </c>
      <c r="I95" s="1">
        <v>0.53600000000000003</v>
      </c>
      <c r="J95" s="1">
        <v>0.249</v>
      </c>
      <c r="K95" s="1">
        <f>H95-I95+J95</f>
        <v>5.181</v>
      </c>
      <c r="L95" s="5">
        <f>D95/B95</f>
        <v>0.46942017474185865</v>
      </c>
      <c r="M95" s="5">
        <f>H95/B95</f>
        <v>0.31022353341654374</v>
      </c>
      <c r="N95" s="5">
        <f>K95/B95</f>
        <v>0.29394076931805285</v>
      </c>
      <c r="O95" s="5">
        <f>E95/B95</f>
        <v>0.69062748212867364</v>
      </c>
      <c r="P95" s="5">
        <f t="shared" si="4"/>
        <v>0.69062748212867364</v>
      </c>
      <c r="X95" s="5">
        <f>L95</f>
        <v>0.46942017474185865</v>
      </c>
      <c r="Y95" s="6">
        <v>80</v>
      </c>
      <c r="AI95" s="5">
        <f t="shared" si="5"/>
        <v>0.29394076931805285</v>
      </c>
      <c r="AJ95" s="6">
        <v>80</v>
      </c>
    </row>
    <row r="96" spans="1:36" x14ac:dyDescent="0.25">
      <c r="A96" s="4" t="str">
        <f>[5]SNF!A102</f>
        <v>1972T2</v>
      </c>
      <c r="B96" s="1">
        <v>17.905999999999999</v>
      </c>
      <c r="C96" s="1">
        <v>9.6240000000000006</v>
      </c>
      <c r="D96" s="1">
        <f t="shared" si="3"/>
        <v>8.2819999999999983</v>
      </c>
      <c r="E96" s="1">
        <v>12.541</v>
      </c>
      <c r="F96" s="1">
        <v>0.29199999999999998</v>
      </c>
      <c r="G96" s="1">
        <v>-0.29499999999999998</v>
      </c>
      <c r="H96" s="1">
        <f>B96-E96-F96-G96</f>
        <v>5.3679999999999986</v>
      </c>
      <c r="I96" s="1">
        <v>0.53300000000000003</v>
      </c>
      <c r="J96" s="1">
        <v>0.26500000000000001</v>
      </c>
      <c r="K96" s="1">
        <f>H96-I96+J96</f>
        <v>5.0999999999999979</v>
      </c>
      <c r="L96" s="5">
        <f>D96/B96</f>
        <v>0.46252652742097616</v>
      </c>
      <c r="M96" s="5">
        <f>H96/B96</f>
        <v>0.29978778063219025</v>
      </c>
      <c r="N96" s="5">
        <f>K96/B96</f>
        <v>0.28482073048140277</v>
      </c>
      <c r="O96" s="5">
        <f>E96/B96</f>
        <v>0.70037976097397525</v>
      </c>
      <c r="P96" s="5">
        <f t="shared" si="4"/>
        <v>0.70037976097397525</v>
      </c>
      <c r="X96" s="5">
        <f>L96</f>
        <v>0.46252652742097616</v>
      </c>
      <c r="Y96" s="6">
        <v>81</v>
      </c>
      <c r="AI96" s="5">
        <f t="shared" si="5"/>
        <v>0.28482073048140277</v>
      </c>
      <c r="AJ96" s="6">
        <v>81</v>
      </c>
    </row>
    <row r="97" spans="1:38" x14ac:dyDescent="0.25">
      <c r="A97" s="4" t="str">
        <f>[5]SNF!A103</f>
        <v>1972T3</v>
      </c>
      <c r="B97" s="1">
        <v>18.568999999999999</v>
      </c>
      <c r="C97" s="1">
        <v>9.9269999999999996</v>
      </c>
      <c r="D97" s="1">
        <f t="shared" si="3"/>
        <v>8.6419999999999995</v>
      </c>
      <c r="E97" s="1">
        <v>12.934000000000001</v>
      </c>
      <c r="F97" s="1">
        <v>0.34699999999999998</v>
      </c>
      <c r="G97" s="1">
        <v>-0.311</v>
      </c>
      <c r="H97" s="1">
        <f>B97-E97-F97-G97</f>
        <v>5.5989999999999984</v>
      </c>
      <c r="I97" s="1">
        <v>0.57199999999999995</v>
      </c>
      <c r="J97" s="1">
        <v>0.28200000000000003</v>
      </c>
      <c r="K97" s="1">
        <f>H97-I97+J97</f>
        <v>5.3089999999999984</v>
      </c>
      <c r="L97" s="5">
        <f>D97/B97</f>
        <v>0.46539932144972801</v>
      </c>
      <c r="M97" s="5">
        <f>H97/B97</f>
        <v>0.30152404545209749</v>
      </c>
      <c r="N97" s="5">
        <f>K97/B97</f>
        <v>0.28590661855781135</v>
      </c>
      <c r="O97" s="5">
        <f>E97/B97</f>
        <v>0.69653723948516355</v>
      </c>
      <c r="P97" s="5">
        <f t="shared" si="4"/>
        <v>0.69653723948516355</v>
      </c>
      <c r="X97" s="5">
        <f>L97</f>
        <v>0.46539932144972801</v>
      </c>
      <c r="Y97" s="6">
        <v>82</v>
      </c>
      <c r="AI97" s="5">
        <f t="shared" si="5"/>
        <v>0.28590661855781135</v>
      </c>
      <c r="AJ97" s="6">
        <v>82</v>
      </c>
    </row>
    <row r="98" spans="1:38" x14ac:dyDescent="0.25">
      <c r="A98" s="4" t="str">
        <f>[5]SNF!A104</f>
        <v>1972T4</v>
      </c>
      <c r="B98" s="1">
        <v>19.157</v>
      </c>
      <c r="C98" s="1">
        <v>10.294</v>
      </c>
      <c r="D98" s="1">
        <f t="shared" si="3"/>
        <v>8.8629999999999995</v>
      </c>
      <c r="E98" s="1">
        <v>13.443</v>
      </c>
      <c r="F98" s="1">
        <v>0.435</v>
      </c>
      <c r="G98" s="1">
        <v>-0.33200000000000002</v>
      </c>
      <c r="H98" s="1">
        <f>B98-E98-F98-G98</f>
        <v>5.6110000000000007</v>
      </c>
      <c r="I98" s="1">
        <v>0.65800000000000003</v>
      </c>
      <c r="J98" s="1">
        <v>0.29899999999999999</v>
      </c>
      <c r="K98" s="1">
        <f>H98-I98+J98</f>
        <v>5.2520000000000007</v>
      </c>
      <c r="L98" s="5">
        <f>D98/B98</f>
        <v>0.46265072819334968</v>
      </c>
      <c r="M98" s="5">
        <f>H98/B98</f>
        <v>0.29289554731951772</v>
      </c>
      <c r="N98" s="5">
        <f>K98/B98</f>
        <v>0.27415566111604117</v>
      </c>
      <c r="O98" s="5">
        <f>E98/B98</f>
        <v>0.70172782794800859</v>
      </c>
      <c r="P98" s="5">
        <f t="shared" si="4"/>
        <v>0.70172782794800859</v>
      </c>
      <c r="X98" s="5">
        <f>L98</f>
        <v>0.46265072819334968</v>
      </c>
      <c r="Y98" s="6">
        <v>83</v>
      </c>
      <c r="AI98" s="5">
        <f t="shared" si="5"/>
        <v>0.27415566111604117</v>
      </c>
      <c r="AJ98" s="6">
        <v>83</v>
      </c>
    </row>
    <row r="99" spans="1:38" x14ac:dyDescent="0.25">
      <c r="A99" s="4" t="str">
        <f>[5]SNF!A105</f>
        <v>1973T1</v>
      </c>
      <c r="B99" s="1">
        <v>20.056000000000001</v>
      </c>
      <c r="C99" s="1">
        <v>10.74</v>
      </c>
      <c r="D99" s="1">
        <f t="shared" si="3"/>
        <v>9.3160000000000007</v>
      </c>
      <c r="E99" s="1">
        <v>13.963999999999999</v>
      </c>
      <c r="F99" s="1">
        <v>0.55600000000000005</v>
      </c>
      <c r="G99" s="1">
        <v>-0.35699999999999998</v>
      </c>
      <c r="H99" s="1">
        <f>B99-E99-F99-G99</f>
        <v>5.8930000000000025</v>
      </c>
      <c r="I99" s="1">
        <v>0.67900000000000005</v>
      </c>
      <c r="J99" s="1">
        <v>0.318</v>
      </c>
      <c r="K99" s="1">
        <f>H99-I99+J99</f>
        <v>5.5320000000000018</v>
      </c>
      <c r="L99" s="5">
        <f>D99/B99</f>
        <v>0.46449940167530918</v>
      </c>
      <c r="M99" s="5">
        <f>H99/B99</f>
        <v>0.2938272836059036</v>
      </c>
      <c r="N99" s="5">
        <f>K99/B99</f>
        <v>0.27582768248903078</v>
      </c>
      <c r="O99" s="5">
        <f>E99/B99</f>
        <v>0.69625049860390897</v>
      </c>
      <c r="P99" s="5">
        <f t="shared" si="4"/>
        <v>0.69625049860390897</v>
      </c>
      <c r="X99" s="5">
        <f>L99</f>
        <v>0.46449940167530918</v>
      </c>
      <c r="Y99" s="6">
        <v>84</v>
      </c>
      <c r="AI99" s="5">
        <f t="shared" si="5"/>
        <v>0.27582768248903078</v>
      </c>
      <c r="AJ99" s="6">
        <v>84</v>
      </c>
    </row>
    <row r="100" spans="1:38" x14ac:dyDescent="0.25">
      <c r="A100" s="4" t="str">
        <f>[5]SNF!A106</f>
        <v>1973T2</v>
      </c>
      <c r="B100" s="1">
        <v>20.882999999999999</v>
      </c>
      <c r="C100" s="1">
        <v>11.170999999999999</v>
      </c>
      <c r="D100" s="1">
        <f t="shared" si="3"/>
        <v>9.7119999999999997</v>
      </c>
      <c r="E100" s="1">
        <v>14.494</v>
      </c>
      <c r="F100" s="1">
        <v>0.622</v>
      </c>
      <c r="G100" s="1">
        <v>-0.375</v>
      </c>
      <c r="H100" s="1">
        <f>B100-E100-F100-G100</f>
        <v>6.1419999999999995</v>
      </c>
      <c r="I100" s="1">
        <v>0.64900000000000002</v>
      </c>
      <c r="J100" s="1">
        <v>0.33499999999999996</v>
      </c>
      <c r="K100" s="1">
        <f>H100-I100+J100</f>
        <v>5.8279999999999994</v>
      </c>
      <c r="L100" s="5">
        <f>D100/B100</f>
        <v>0.46506727960542066</v>
      </c>
      <c r="M100" s="5">
        <f>H100/B100</f>
        <v>0.29411483024469665</v>
      </c>
      <c r="N100" s="5">
        <f>K100/B100</f>
        <v>0.27907867643537804</v>
      </c>
      <c r="O100" s="5">
        <f>E100/B100</f>
        <v>0.69405736723650824</v>
      </c>
      <c r="P100" s="5">
        <f t="shared" si="4"/>
        <v>0.69405736723650824</v>
      </c>
      <c r="X100" s="5">
        <f>L100</f>
        <v>0.46506727960542066</v>
      </c>
      <c r="Y100" s="6">
        <v>85</v>
      </c>
      <c r="AI100" s="5">
        <f t="shared" si="5"/>
        <v>0.27907867643537804</v>
      </c>
      <c r="AJ100" s="6">
        <v>85</v>
      </c>
    </row>
    <row r="101" spans="1:38" x14ac:dyDescent="0.25">
      <c r="A101" s="4" t="str">
        <f>[5]SNF!A107</f>
        <v>1973T3</v>
      </c>
      <c r="B101" s="1">
        <v>22.036999999999999</v>
      </c>
      <c r="C101" s="1">
        <v>11.641</v>
      </c>
      <c r="D101" s="1">
        <f t="shared" si="3"/>
        <v>10.395999999999999</v>
      </c>
      <c r="E101" s="1">
        <v>15.129</v>
      </c>
      <c r="F101" s="1">
        <v>0.63200000000000001</v>
      </c>
      <c r="G101" s="1">
        <v>-0.38700000000000001</v>
      </c>
      <c r="H101" s="1">
        <f>B101-E101-F101-G101</f>
        <v>6.6630000000000003</v>
      </c>
      <c r="I101" s="1">
        <v>0.68100000000000005</v>
      </c>
      <c r="J101" s="1">
        <v>0.35099999999999998</v>
      </c>
      <c r="K101" s="1">
        <f>H101-I101+J101</f>
        <v>6.3330000000000002</v>
      </c>
      <c r="L101" s="5">
        <f>D101/B101</f>
        <v>0.47175205336479553</v>
      </c>
      <c r="M101" s="5">
        <f>H101/B101</f>
        <v>0.30235513000862191</v>
      </c>
      <c r="N101" s="5">
        <f>K101/B101</f>
        <v>0.28738031492489907</v>
      </c>
      <c r="O101" s="5">
        <f>E101/B101</f>
        <v>0.6865272042474021</v>
      </c>
      <c r="P101" s="5">
        <f t="shared" si="4"/>
        <v>0.6865272042474021</v>
      </c>
      <c r="X101" s="5">
        <f>L101</f>
        <v>0.47175205336479553</v>
      </c>
      <c r="Y101" s="6">
        <v>86</v>
      </c>
      <c r="AI101" s="5">
        <f t="shared" si="5"/>
        <v>0.28738031492489907</v>
      </c>
      <c r="AJ101" s="6">
        <v>86</v>
      </c>
    </row>
    <row r="102" spans="1:38" x14ac:dyDescent="0.25">
      <c r="A102" s="4" t="str">
        <f>[5]SNF!A108</f>
        <v>1973T4</v>
      </c>
      <c r="B102" s="1">
        <v>23.277999999999999</v>
      </c>
      <c r="C102" s="1">
        <v>12.163</v>
      </c>
      <c r="D102" s="1">
        <f t="shared" si="3"/>
        <v>11.114999999999998</v>
      </c>
      <c r="E102" s="1">
        <v>15.743</v>
      </c>
      <c r="F102" s="1">
        <v>0.58499999999999996</v>
      </c>
      <c r="G102" s="1">
        <v>-0.39200000000000002</v>
      </c>
      <c r="H102" s="1">
        <f>B102-E102-F102-G102</f>
        <v>7.3419999999999987</v>
      </c>
      <c r="I102" s="1">
        <v>0.88300000000000001</v>
      </c>
      <c r="J102" s="1">
        <v>0.36499999999999999</v>
      </c>
      <c r="K102" s="1">
        <f>H102-I102+J102</f>
        <v>6.823999999999999</v>
      </c>
      <c r="L102" s="5">
        <f>D102/B102</f>
        <v>0.47748947504081102</v>
      </c>
      <c r="M102" s="5">
        <f>H102/B102</f>
        <v>0.31540510353123119</v>
      </c>
      <c r="N102" s="5">
        <f>K102/B102</f>
        <v>0.29315233267462837</v>
      </c>
      <c r="O102" s="5">
        <f>E102/B102</f>
        <v>0.67630380616891494</v>
      </c>
      <c r="P102" s="5">
        <f t="shared" si="4"/>
        <v>0.67630380616891494</v>
      </c>
      <c r="Q102" s="5">
        <f t="shared" ref="Q102:Q130" si="6">O102</f>
        <v>0.67630380616891494</v>
      </c>
      <c r="R102" s="1">
        <v>87</v>
      </c>
      <c r="X102" s="5">
        <f>L102</f>
        <v>0.47748947504081102</v>
      </c>
      <c r="Y102" s="6">
        <v>87</v>
      </c>
      <c r="Z102" s="5">
        <f>L102</f>
        <v>0.47748947504081102</v>
      </c>
      <c r="AA102" s="1">
        <v>87</v>
      </c>
      <c r="AI102" s="5">
        <f t="shared" si="5"/>
        <v>0.29315233267462837</v>
      </c>
      <c r="AJ102" s="6">
        <v>87</v>
      </c>
      <c r="AK102" s="5">
        <f t="shared" ref="AK102:AK130" si="7">N102</f>
        <v>0.29315233267462837</v>
      </c>
      <c r="AL102" s="1">
        <v>87</v>
      </c>
    </row>
    <row r="103" spans="1:38" x14ac:dyDescent="0.25">
      <c r="A103" s="4" t="str">
        <f>[5]SNF!A109</f>
        <v>1974T1</v>
      </c>
      <c r="B103" s="1">
        <v>23.675999999999998</v>
      </c>
      <c r="C103" s="1">
        <v>12.734</v>
      </c>
      <c r="D103" s="1">
        <f t="shared" si="3"/>
        <v>10.941999999999998</v>
      </c>
      <c r="E103" s="1">
        <v>16.549999999999997</v>
      </c>
      <c r="F103" s="1">
        <v>0.48299999999999998</v>
      </c>
      <c r="G103" s="1">
        <v>-0.39100000000000001</v>
      </c>
      <c r="H103" s="1">
        <f>B103-E103-F103-G103</f>
        <v>7.0340000000000016</v>
      </c>
      <c r="I103" s="1">
        <v>1.2250000000000001</v>
      </c>
      <c r="J103" s="1">
        <v>0.378</v>
      </c>
      <c r="K103" s="1">
        <f>H103-I103+J103</f>
        <v>6.1870000000000012</v>
      </c>
      <c r="L103" s="5">
        <f>D103/B103</f>
        <v>0.46215576955566817</v>
      </c>
      <c r="M103" s="5">
        <f>H103/B103</f>
        <v>0.2970941037337389</v>
      </c>
      <c r="N103" s="5">
        <f>K103/B103</f>
        <v>0.26131947964183144</v>
      </c>
      <c r="O103" s="5">
        <f>E103/B103</f>
        <v>0.69902010474742349</v>
      </c>
      <c r="P103" s="5"/>
      <c r="Q103" s="5">
        <f t="shared" si="6"/>
        <v>0.69902010474742349</v>
      </c>
      <c r="R103" s="1">
        <v>88</v>
      </c>
      <c r="Z103" s="5">
        <f>L103</f>
        <v>0.46215576955566817</v>
      </c>
      <c r="AA103" s="1">
        <v>88</v>
      </c>
      <c r="AK103" s="5">
        <f t="shared" si="7"/>
        <v>0.26131947964183144</v>
      </c>
      <c r="AL103" s="1">
        <v>88</v>
      </c>
    </row>
    <row r="104" spans="1:38" x14ac:dyDescent="0.25">
      <c r="A104" s="4" t="str">
        <f>[5]SNF!A110</f>
        <v>1974T2</v>
      </c>
      <c r="B104" s="1">
        <v>24.384</v>
      </c>
      <c r="C104" s="1">
        <v>13.417999999999999</v>
      </c>
      <c r="D104" s="1">
        <f t="shared" si="3"/>
        <v>10.966000000000001</v>
      </c>
      <c r="E104" s="1">
        <v>17.414999999999999</v>
      </c>
      <c r="F104" s="1">
        <v>0.43899999999999995</v>
      </c>
      <c r="G104" s="1">
        <v>-0.4</v>
      </c>
      <c r="H104" s="1">
        <f>B104-E104-F104-G104</f>
        <v>6.9300000000000015</v>
      </c>
      <c r="I104" s="1">
        <v>0.93100000000000005</v>
      </c>
      <c r="J104" s="1">
        <v>0.38800000000000001</v>
      </c>
      <c r="K104" s="1">
        <f>H104-I104+J104</f>
        <v>6.3870000000000013</v>
      </c>
      <c r="L104" s="5">
        <f>D104/B104</f>
        <v>0.44972112860892394</v>
      </c>
      <c r="M104" s="5">
        <f>H104/B104</f>
        <v>0.28420275590551186</v>
      </c>
      <c r="N104" s="5">
        <f>K104/B104</f>
        <v>0.2619340551181103</v>
      </c>
      <c r="O104" s="5">
        <f>E104/B104</f>
        <v>0.71419783464566922</v>
      </c>
      <c r="Q104" s="5">
        <f t="shared" si="6"/>
        <v>0.71419783464566922</v>
      </c>
      <c r="R104" s="1">
        <v>89</v>
      </c>
      <c r="Z104" s="5">
        <f>L104</f>
        <v>0.44972112860892394</v>
      </c>
      <c r="AA104" s="1">
        <v>89</v>
      </c>
      <c r="AK104" s="5">
        <f t="shared" si="7"/>
        <v>0.2619340551181103</v>
      </c>
      <c r="AL104" s="1">
        <v>89</v>
      </c>
    </row>
    <row r="105" spans="1:38" x14ac:dyDescent="0.25">
      <c r="A105" s="4" t="str">
        <f>[5]SNF!A111</f>
        <v>1974T3</v>
      </c>
      <c r="B105" s="1">
        <v>25.89</v>
      </c>
      <c r="C105" s="1">
        <v>14.023</v>
      </c>
      <c r="D105" s="1">
        <f t="shared" si="3"/>
        <v>11.867000000000001</v>
      </c>
      <c r="E105" s="1">
        <v>18.22</v>
      </c>
      <c r="F105" s="1">
        <v>0.45399999999999996</v>
      </c>
      <c r="G105" s="1">
        <v>-0.42099999999999999</v>
      </c>
      <c r="H105" s="1">
        <f>B105-E105-F105-G105</f>
        <v>7.6370000000000022</v>
      </c>
      <c r="I105" s="1">
        <v>1.361</v>
      </c>
      <c r="J105" s="1">
        <v>0.39600000000000002</v>
      </c>
      <c r="K105" s="1">
        <f>H105-I105+J105</f>
        <v>6.6720000000000024</v>
      </c>
      <c r="L105" s="5">
        <f>D105/B105</f>
        <v>0.45836230204712247</v>
      </c>
      <c r="M105" s="5">
        <f>H105/B105</f>
        <v>0.29497875627655473</v>
      </c>
      <c r="N105" s="5">
        <f>K105/B105</f>
        <v>0.25770567786790277</v>
      </c>
      <c r="O105" s="5">
        <f>E105/B105</f>
        <v>0.70374662031672452</v>
      </c>
      <c r="Q105" s="5">
        <f t="shared" si="6"/>
        <v>0.70374662031672452</v>
      </c>
      <c r="R105" s="1">
        <v>90</v>
      </c>
      <c r="Z105" s="5">
        <f>L105</f>
        <v>0.45836230204712247</v>
      </c>
      <c r="AA105" s="1">
        <v>90</v>
      </c>
      <c r="AK105" s="5">
        <f t="shared" si="7"/>
        <v>0.25770567786790277</v>
      </c>
      <c r="AL105" s="1">
        <v>90</v>
      </c>
    </row>
    <row r="106" spans="1:38" x14ac:dyDescent="0.25">
      <c r="A106" s="4" t="str">
        <f>[5]SNF!A112</f>
        <v>1974T4</v>
      </c>
      <c r="B106" s="1">
        <v>26.946000000000002</v>
      </c>
      <c r="C106" s="1">
        <v>14.497</v>
      </c>
      <c r="D106" s="1">
        <f t="shared" si="3"/>
        <v>12.449000000000002</v>
      </c>
      <c r="E106" s="1">
        <v>18.826999999999998</v>
      </c>
      <c r="F106" s="1">
        <v>0.52700000000000002</v>
      </c>
      <c r="G106" s="1">
        <v>-0.45200000000000001</v>
      </c>
      <c r="H106" s="1">
        <f>B106-E106-F106-G106</f>
        <v>8.044000000000004</v>
      </c>
      <c r="I106" s="1">
        <v>0.61499999999999999</v>
      </c>
      <c r="J106" s="1">
        <v>0.40100000000000002</v>
      </c>
      <c r="K106" s="1">
        <f>H106-I106+J106</f>
        <v>7.8300000000000036</v>
      </c>
      <c r="L106" s="5">
        <f>D106/B106</f>
        <v>0.46199807021450312</v>
      </c>
      <c r="M106" s="5">
        <f>H106/B106</f>
        <v>0.29852297186966537</v>
      </c>
      <c r="N106" s="5">
        <f>K106/B106</f>
        <v>0.29058116232464942</v>
      </c>
      <c r="O106" s="5">
        <f>E106/B106</f>
        <v>0.69869368366362339</v>
      </c>
      <c r="Q106" s="5">
        <f t="shared" si="6"/>
        <v>0.69869368366362339</v>
      </c>
      <c r="R106" s="1">
        <v>91</v>
      </c>
      <c r="Z106" s="5">
        <f>L106</f>
        <v>0.46199807021450312</v>
      </c>
      <c r="AA106" s="1">
        <v>91</v>
      </c>
      <c r="AK106" s="5">
        <f t="shared" si="7"/>
        <v>0.29058116232464942</v>
      </c>
      <c r="AL106" s="1">
        <v>91</v>
      </c>
    </row>
    <row r="107" spans="1:38" x14ac:dyDescent="0.25">
      <c r="A107" s="4" t="str">
        <f>[5]SNF!A113</f>
        <v>1975T1</v>
      </c>
      <c r="B107" s="1">
        <v>27.568999999999999</v>
      </c>
      <c r="C107" s="1">
        <v>14.936999999999999</v>
      </c>
      <c r="D107" s="1">
        <f t="shared" si="3"/>
        <v>12.632</v>
      </c>
      <c r="E107" s="1">
        <v>19.661999999999999</v>
      </c>
      <c r="F107" s="1">
        <v>0.65900000000000003</v>
      </c>
      <c r="G107" s="1">
        <v>-0.495</v>
      </c>
      <c r="H107" s="1">
        <f>B107-E107-F107-G107</f>
        <v>7.7430000000000003</v>
      </c>
      <c r="I107" s="1">
        <v>0.65400000000000003</v>
      </c>
      <c r="J107" s="1">
        <v>0.40400000000000003</v>
      </c>
      <c r="K107" s="1">
        <f>H107-I107+J107</f>
        <v>7.4930000000000003</v>
      </c>
      <c r="L107" s="5">
        <f>D107/B107</f>
        <v>0.45819579963001922</v>
      </c>
      <c r="M107" s="5">
        <f>H107/B107</f>
        <v>0.28085893576118104</v>
      </c>
      <c r="N107" s="5">
        <f>K107/B107</f>
        <v>0.27179077949871233</v>
      </c>
      <c r="O107" s="5">
        <f>E107/B107</f>
        <v>0.71319235373063949</v>
      </c>
      <c r="Q107" s="5">
        <f t="shared" si="6"/>
        <v>0.71319235373063949</v>
      </c>
      <c r="R107" s="1">
        <v>92</v>
      </c>
      <c r="Z107" s="5">
        <f>L107</f>
        <v>0.45819579963001922</v>
      </c>
      <c r="AA107" s="1">
        <v>92</v>
      </c>
      <c r="AK107" s="5">
        <f t="shared" si="7"/>
        <v>0.27179077949871233</v>
      </c>
      <c r="AL107" s="1">
        <v>92</v>
      </c>
    </row>
    <row r="108" spans="1:38" x14ac:dyDescent="0.25">
      <c r="A108" s="4" t="str">
        <f>[5]SNF!A114</f>
        <v>1975T2</v>
      </c>
      <c r="B108" s="1">
        <v>28.123999999999999</v>
      </c>
      <c r="C108" s="1">
        <v>15.420999999999999</v>
      </c>
      <c r="D108" s="1">
        <f t="shared" si="3"/>
        <v>12.702999999999999</v>
      </c>
      <c r="E108" s="1">
        <v>20.423999999999999</v>
      </c>
      <c r="F108" s="1">
        <v>0.76800000000000002</v>
      </c>
      <c r="G108" s="1">
        <v>-0.53100000000000003</v>
      </c>
      <c r="H108" s="1">
        <f>B108-E108-F108-G108</f>
        <v>7.4629999999999992</v>
      </c>
      <c r="I108" s="1">
        <v>1.046</v>
      </c>
      <c r="J108" s="1">
        <v>0.45600000000000002</v>
      </c>
      <c r="K108" s="1">
        <f>H108-I108+J108</f>
        <v>6.8729999999999993</v>
      </c>
      <c r="L108" s="5">
        <f>D108/B108</f>
        <v>0.45167828189446735</v>
      </c>
      <c r="M108" s="5">
        <f>H108/B108</f>
        <v>0.26536054615275206</v>
      </c>
      <c r="N108" s="5">
        <f>K108/B108</f>
        <v>0.2443820224719101</v>
      </c>
      <c r="O108" s="5">
        <f>E108/B108</f>
        <v>0.72621248755511303</v>
      </c>
      <c r="Q108" s="5">
        <f t="shared" si="6"/>
        <v>0.72621248755511303</v>
      </c>
      <c r="R108" s="1">
        <v>93</v>
      </c>
      <c r="Z108" s="5">
        <f>L108</f>
        <v>0.45167828189446735</v>
      </c>
      <c r="AA108" s="1">
        <v>93</v>
      </c>
      <c r="AK108" s="5">
        <f t="shared" si="7"/>
        <v>0.2443820224719101</v>
      </c>
      <c r="AL108" s="1">
        <v>93</v>
      </c>
    </row>
    <row r="109" spans="1:38" x14ac:dyDescent="0.25">
      <c r="A109" s="4" t="str">
        <f>[5]SNF!A115</f>
        <v>1975T3</v>
      </c>
      <c r="B109" s="1">
        <v>28.765999999999998</v>
      </c>
      <c r="C109" s="1">
        <v>15.914999999999999</v>
      </c>
      <c r="D109" s="1">
        <f t="shared" si="3"/>
        <v>12.850999999999999</v>
      </c>
      <c r="E109" s="1">
        <v>21.093999999999998</v>
      </c>
      <c r="F109" s="1">
        <v>0.85199999999999998</v>
      </c>
      <c r="G109" s="1">
        <v>-0.56100000000000005</v>
      </c>
      <c r="H109" s="1">
        <f>B109-E109-F109-G109</f>
        <v>7.3810000000000002</v>
      </c>
      <c r="I109" s="1">
        <v>0.47</v>
      </c>
      <c r="J109" s="1">
        <v>0.55699999999999994</v>
      </c>
      <c r="K109" s="1">
        <f>H109-I109+J109</f>
        <v>7.468</v>
      </c>
      <c r="L109" s="5">
        <f>D109/B109</f>
        <v>0.44674268233331016</v>
      </c>
      <c r="M109" s="5">
        <f>H109/B109</f>
        <v>0.25658763818396718</v>
      </c>
      <c r="N109" s="5">
        <f>K109/B109</f>
        <v>0.25961204199402071</v>
      </c>
      <c r="O109" s="5">
        <f>E109/B109</f>
        <v>0.73329625252033648</v>
      </c>
      <c r="Q109" s="5">
        <f t="shared" si="6"/>
        <v>0.73329625252033648</v>
      </c>
      <c r="R109" s="1">
        <v>94</v>
      </c>
      <c r="Z109" s="5">
        <f>L109</f>
        <v>0.44674268233331016</v>
      </c>
      <c r="AA109" s="1">
        <v>94</v>
      </c>
      <c r="AK109" s="5">
        <f t="shared" si="7"/>
        <v>0.25961204199402071</v>
      </c>
      <c r="AL109" s="1">
        <v>94</v>
      </c>
    </row>
    <row r="110" spans="1:38" x14ac:dyDescent="0.25">
      <c r="A110" s="4" t="str">
        <f>[5]SNF!A116</f>
        <v>1975T4</v>
      </c>
      <c r="B110" s="1">
        <v>29.788</v>
      </c>
      <c r="C110" s="1">
        <v>16.428999999999998</v>
      </c>
      <c r="D110" s="1">
        <f t="shared" si="3"/>
        <v>13.359000000000002</v>
      </c>
      <c r="E110" s="1">
        <v>21.815999999999999</v>
      </c>
      <c r="F110" s="1">
        <v>0.91300000000000003</v>
      </c>
      <c r="G110" s="1">
        <v>-0.58599999999999997</v>
      </c>
      <c r="H110" s="1">
        <f>B110-E110-F110-G110</f>
        <v>7.6450000000000014</v>
      </c>
      <c r="I110" s="1">
        <v>0.84199999999999997</v>
      </c>
      <c r="J110" s="1">
        <v>0.70700000000000007</v>
      </c>
      <c r="K110" s="1">
        <f>H110-I110+J110</f>
        <v>7.5100000000000016</v>
      </c>
      <c r="L110" s="5">
        <f>D110/B110</f>
        <v>0.44846918222102866</v>
      </c>
      <c r="M110" s="5">
        <f>H110/B110</f>
        <v>0.25664697193500741</v>
      </c>
      <c r="N110" s="5">
        <f>K110/B110</f>
        <v>0.25211494561568421</v>
      </c>
      <c r="O110" s="5">
        <f>E110/B110</f>
        <v>0.73237545320263187</v>
      </c>
      <c r="Q110" s="5">
        <f t="shared" si="6"/>
        <v>0.73237545320263187</v>
      </c>
      <c r="R110" s="1">
        <v>95</v>
      </c>
      <c r="Z110" s="5">
        <f>L110</f>
        <v>0.44846918222102866</v>
      </c>
      <c r="AA110" s="1">
        <v>95</v>
      </c>
      <c r="AK110" s="5">
        <f t="shared" si="7"/>
        <v>0.25211494561568421</v>
      </c>
      <c r="AL110" s="1">
        <v>95</v>
      </c>
    </row>
    <row r="111" spans="1:38" x14ac:dyDescent="0.25">
      <c r="A111" s="4" t="str">
        <f>[5]SNF!A117</f>
        <v>1976T1</v>
      </c>
      <c r="B111" s="1">
        <v>31.044</v>
      </c>
      <c r="C111" s="1">
        <v>17.111999999999998</v>
      </c>
      <c r="D111" s="1">
        <f t="shared" si="3"/>
        <v>13.932000000000002</v>
      </c>
      <c r="E111" s="1">
        <v>22.704000000000001</v>
      </c>
      <c r="F111" s="1">
        <v>0.94900000000000007</v>
      </c>
      <c r="G111" s="1">
        <v>-0.60299999999999998</v>
      </c>
      <c r="H111" s="1">
        <f>B111-E111-F111-G111</f>
        <v>7.9939999999999998</v>
      </c>
      <c r="I111" s="1">
        <v>0.77100000000000002</v>
      </c>
      <c r="J111" s="1">
        <v>0.90400000000000003</v>
      </c>
      <c r="K111" s="1">
        <f>H111-I111+J111</f>
        <v>8.1270000000000007</v>
      </c>
      <c r="L111" s="5">
        <f>D111/B111</f>
        <v>0.44878237340548904</v>
      </c>
      <c r="M111" s="5">
        <f>H111/B111</f>
        <v>0.25750547609844093</v>
      </c>
      <c r="N111" s="5">
        <f>K111/B111</f>
        <v>0.26178971781986859</v>
      </c>
      <c r="O111" s="5">
        <f>E111/B111</f>
        <v>0.73134905295709318</v>
      </c>
      <c r="Q111" s="5">
        <f t="shared" si="6"/>
        <v>0.73134905295709318</v>
      </c>
      <c r="R111" s="1">
        <v>96</v>
      </c>
      <c r="Z111" s="5">
        <f>L111</f>
        <v>0.44878237340548904</v>
      </c>
      <c r="AA111" s="1">
        <v>96</v>
      </c>
      <c r="AK111" s="5">
        <f t="shared" si="7"/>
        <v>0.26178971781986859</v>
      </c>
      <c r="AL111" s="1">
        <v>96</v>
      </c>
    </row>
    <row r="112" spans="1:38" x14ac:dyDescent="0.25">
      <c r="A112" s="4" t="str">
        <f>[5]SNF!A118</f>
        <v>1976T2</v>
      </c>
      <c r="B112" s="1">
        <v>32.47</v>
      </c>
      <c r="C112" s="1">
        <v>17.817</v>
      </c>
      <c r="D112" s="1">
        <f t="shared" si="3"/>
        <v>14.652999999999999</v>
      </c>
      <c r="E112" s="1">
        <v>23.64</v>
      </c>
      <c r="F112" s="1">
        <v>0.98399999999999999</v>
      </c>
      <c r="G112" s="1">
        <v>-0.627</v>
      </c>
      <c r="H112" s="1">
        <f>B112-E112-F112-G112</f>
        <v>8.472999999999999</v>
      </c>
      <c r="I112" s="1">
        <v>1.24</v>
      </c>
      <c r="J112" s="1">
        <v>1.01</v>
      </c>
      <c r="K112" s="1">
        <f>H112-I112+J112</f>
        <v>8.2429999999999986</v>
      </c>
      <c r="L112" s="5">
        <f>D112/B112</f>
        <v>0.4512781028641823</v>
      </c>
      <c r="M112" s="5">
        <f>H112/B112</f>
        <v>0.26094856790883891</v>
      </c>
      <c r="N112" s="5">
        <f>K112/B112</f>
        <v>0.25386510625192482</v>
      </c>
      <c r="O112" s="5">
        <f>E112/B112</f>
        <v>0.72805666769325539</v>
      </c>
      <c r="Q112" s="5">
        <f t="shared" si="6"/>
        <v>0.72805666769325539</v>
      </c>
      <c r="R112" s="1">
        <v>97</v>
      </c>
      <c r="Z112" s="5">
        <f>L112</f>
        <v>0.4512781028641823</v>
      </c>
      <c r="AA112" s="1">
        <v>97</v>
      </c>
      <c r="AK112" s="5">
        <f t="shared" si="7"/>
        <v>0.25386510625192482</v>
      </c>
      <c r="AL112" s="1">
        <v>97</v>
      </c>
    </row>
    <row r="113" spans="1:38" x14ac:dyDescent="0.25">
      <c r="A113" s="4" t="str">
        <f>[5]SNF!A119</f>
        <v>1976T3</v>
      </c>
      <c r="B113" s="1">
        <v>33.759</v>
      </c>
      <c r="C113" s="1">
        <v>18.468</v>
      </c>
      <c r="D113" s="1">
        <f t="shared" si="3"/>
        <v>15.291</v>
      </c>
      <c r="E113" s="1">
        <v>24.551000000000002</v>
      </c>
      <c r="F113" s="1">
        <v>1.018</v>
      </c>
      <c r="G113" s="1">
        <v>-0.65500000000000003</v>
      </c>
      <c r="H113" s="1">
        <f>B113-E113-F113-G113</f>
        <v>8.8449999999999971</v>
      </c>
      <c r="I113" s="1">
        <v>1.161</v>
      </c>
      <c r="J113" s="1">
        <v>1.022</v>
      </c>
      <c r="K113" s="1">
        <f>H113-I113+J113</f>
        <v>8.7059999999999977</v>
      </c>
      <c r="L113" s="5">
        <f>D113/B113</f>
        <v>0.45294588109837375</v>
      </c>
      <c r="M113" s="5">
        <f>H113/B113</f>
        <v>0.26200420628573112</v>
      </c>
      <c r="N113" s="5">
        <f>K113/B113</f>
        <v>0.25788678574602319</v>
      </c>
      <c r="O113" s="5">
        <f>E113/B113</f>
        <v>0.72724310554222582</v>
      </c>
      <c r="Q113" s="5">
        <f t="shared" si="6"/>
        <v>0.72724310554222582</v>
      </c>
      <c r="R113" s="1">
        <v>98</v>
      </c>
      <c r="Z113" s="5">
        <f>L113</f>
        <v>0.45294588109837375</v>
      </c>
      <c r="AA113" s="1">
        <v>98</v>
      </c>
      <c r="AK113" s="5">
        <f t="shared" si="7"/>
        <v>0.25788678574602319</v>
      </c>
      <c r="AL113" s="1">
        <v>98</v>
      </c>
    </row>
    <row r="114" spans="1:38" x14ac:dyDescent="0.25">
      <c r="A114" s="4" t="str">
        <f>[5]SNF!A120</f>
        <v>1976T4</v>
      </c>
      <c r="B114" s="1">
        <v>34.936999999999998</v>
      </c>
      <c r="C114" s="1">
        <v>19.062999999999999</v>
      </c>
      <c r="D114" s="1">
        <f t="shared" si="3"/>
        <v>15.873999999999999</v>
      </c>
      <c r="E114" s="1">
        <v>25.443999999999999</v>
      </c>
      <c r="F114" s="1">
        <v>1.05</v>
      </c>
      <c r="G114" s="1">
        <v>-0.69</v>
      </c>
      <c r="H114" s="1">
        <f>B114-E114-F114-G114</f>
        <v>9.1329999999999973</v>
      </c>
      <c r="I114" s="1">
        <v>1.4890000000000001</v>
      </c>
      <c r="J114" s="1">
        <v>0.94</v>
      </c>
      <c r="K114" s="1">
        <f>H114-I114+J114</f>
        <v>8.5839999999999979</v>
      </c>
      <c r="L114" s="5">
        <f>D114/B114</f>
        <v>0.45436070641440307</v>
      </c>
      <c r="M114" s="5">
        <f>H114/B114</f>
        <v>0.26141340126513435</v>
      </c>
      <c r="N114" s="5">
        <f>K114/B114</f>
        <v>0.24569940178034744</v>
      </c>
      <c r="O114" s="5">
        <f>E114/B114</f>
        <v>0.72828233677762833</v>
      </c>
      <c r="Q114" s="5">
        <f t="shared" si="6"/>
        <v>0.72828233677762833</v>
      </c>
      <c r="R114" s="1">
        <v>99</v>
      </c>
      <c r="Z114" s="5">
        <f>L114</f>
        <v>0.45436070641440307</v>
      </c>
      <c r="AA114" s="1">
        <v>99</v>
      </c>
      <c r="AK114" s="5">
        <f t="shared" si="7"/>
        <v>0.24569940178034744</v>
      </c>
      <c r="AL114" s="1">
        <v>99</v>
      </c>
    </row>
    <row r="115" spans="1:38" x14ac:dyDescent="0.25">
      <c r="A115" s="4" t="str">
        <f>[5]SNF!A121</f>
        <v>1977T1</v>
      </c>
      <c r="B115" s="1">
        <v>36.298999999999999</v>
      </c>
      <c r="C115" s="1">
        <v>19.55</v>
      </c>
      <c r="D115" s="1">
        <f t="shared" si="3"/>
        <v>16.748999999999999</v>
      </c>
      <c r="E115" s="1">
        <v>26.206</v>
      </c>
      <c r="F115" s="1">
        <v>1.081</v>
      </c>
      <c r="G115" s="1">
        <v>-0.72899999999999998</v>
      </c>
      <c r="H115" s="1">
        <f>B115-E115-F115-G115</f>
        <v>9.7409999999999997</v>
      </c>
      <c r="I115" s="1">
        <v>1.401</v>
      </c>
      <c r="J115" s="1">
        <v>0.76600000000000001</v>
      </c>
      <c r="K115" s="1">
        <f>H115-I115+J115</f>
        <v>9.1059999999999999</v>
      </c>
      <c r="L115" s="5">
        <f>D115/B115</f>
        <v>0.46141766990826188</v>
      </c>
      <c r="M115" s="5">
        <f>H115/B115</f>
        <v>0.26835450012397033</v>
      </c>
      <c r="N115" s="5">
        <f>K115/B115</f>
        <v>0.25086090525909804</v>
      </c>
      <c r="O115" s="5">
        <f>E115/B115</f>
        <v>0.72194826303754922</v>
      </c>
      <c r="Q115" s="5">
        <f t="shared" si="6"/>
        <v>0.72194826303754922</v>
      </c>
      <c r="R115" s="1">
        <v>100</v>
      </c>
      <c r="Z115" s="5">
        <f>L115</f>
        <v>0.46141766990826188</v>
      </c>
      <c r="AA115" s="1">
        <v>100</v>
      </c>
      <c r="AK115" s="5">
        <f t="shared" si="7"/>
        <v>0.25086090525909804</v>
      </c>
      <c r="AL115" s="1">
        <v>100</v>
      </c>
    </row>
    <row r="116" spans="1:38" x14ac:dyDescent="0.25">
      <c r="A116" s="4" t="str">
        <f>[5]SNF!A122</f>
        <v>1977T2</v>
      </c>
      <c r="B116" s="1">
        <v>37.548000000000002</v>
      </c>
      <c r="C116" s="1">
        <v>20.042000000000002</v>
      </c>
      <c r="D116" s="1">
        <f t="shared" si="3"/>
        <v>17.506</v>
      </c>
      <c r="E116" s="1">
        <v>26.826000000000001</v>
      </c>
      <c r="F116" s="1">
        <v>1.1300000000000001</v>
      </c>
      <c r="G116" s="1">
        <v>-0.75600000000000001</v>
      </c>
      <c r="H116" s="1">
        <f>B116-E116-F116-G116</f>
        <v>10.348000000000001</v>
      </c>
      <c r="I116" s="1">
        <v>1.345</v>
      </c>
      <c r="J116" s="1">
        <v>0.63700000000000001</v>
      </c>
      <c r="K116" s="1">
        <f>H116-I116+J116</f>
        <v>9.64</v>
      </c>
      <c r="L116" s="5">
        <f>D116/B116</f>
        <v>0.46622989240438906</v>
      </c>
      <c r="M116" s="5">
        <f>H116/B116</f>
        <v>0.2755939064663897</v>
      </c>
      <c r="N116" s="5">
        <f>K116/B116</f>
        <v>0.25673804197294131</v>
      </c>
      <c r="O116" s="5">
        <f>E116/B116</f>
        <v>0.71444550974752319</v>
      </c>
      <c r="Q116" s="5">
        <f t="shared" si="6"/>
        <v>0.71444550974752319</v>
      </c>
      <c r="R116" s="1">
        <v>101</v>
      </c>
      <c r="Z116" s="5">
        <f>L116</f>
        <v>0.46622989240438906</v>
      </c>
      <c r="AA116" s="1">
        <v>101</v>
      </c>
      <c r="AK116" s="5">
        <f t="shared" si="7"/>
        <v>0.25673804197294131</v>
      </c>
      <c r="AL116" s="1">
        <v>101</v>
      </c>
    </row>
    <row r="117" spans="1:38" x14ac:dyDescent="0.25">
      <c r="A117" s="4" t="str">
        <f>[5]SNF!A123</f>
        <v>1977T3</v>
      </c>
      <c r="B117" s="1">
        <v>38.61</v>
      </c>
      <c r="C117" s="1">
        <v>20.603000000000002</v>
      </c>
      <c r="D117" s="1">
        <f t="shared" si="3"/>
        <v>18.006999999999998</v>
      </c>
      <c r="E117" s="1">
        <v>27.579000000000004</v>
      </c>
      <c r="F117" s="1">
        <v>1.198</v>
      </c>
      <c r="G117" s="1">
        <v>-0.77100000000000002</v>
      </c>
      <c r="H117" s="1">
        <f>B117-E117-F117-G117</f>
        <v>10.603999999999996</v>
      </c>
      <c r="I117" s="1">
        <v>1.2929999999999999</v>
      </c>
      <c r="J117" s="1">
        <v>0.55500000000000005</v>
      </c>
      <c r="K117" s="1">
        <f>H117-I117+J117</f>
        <v>9.8659999999999961</v>
      </c>
      <c r="L117" s="5">
        <f>D117/B117</f>
        <v>0.46638176638176632</v>
      </c>
      <c r="M117" s="5">
        <f>H117/B117</f>
        <v>0.27464387464387452</v>
      </c>
      <c r="N117" s="5">
        <f>K117/B117</f>
        <v>0.25552965552965545</v>
      </c>
      <c r="O117" s="5">
        <f>E117/B117</f>
        <v>0.71429681429681446</v>
      </c>
      <c r="Q117" s="5">
        <f t="shared" si="6"/>
        <v>0.71429681429681446</v>
      </c>
      <c r="R117" s="1">
        <v>102</v>
      </c>
      <c r="Z117" s="5">
        <f>L117</f>
        <v>0.46638176638176632</v>
      </c>
      <c r="AA117" s="1">
        <v>102</v>
      </c>
      <c r="AK117" s="5">
        <f t="shared" si="7"/>
        <v>0.25552965552965545</v>
      </c>
      <c r="AL117" s="1">
        <v>102</v>
      </c>
    </row>
    <row r="118" spans="1:38" x14ac:dyDescent="0.25">
      <c r="A118" s="4" t="str">
        <f>[5]SNF!A124</f>
        <v>1977T4</v>
      </c>
      <c r="B118" s="1">
        <v>39.255000000000003</v>
      </c>
      <c r="C118" s="1">
        <v>21.271000000000001</v>
      </c>
      <c r="D118" s="1">
        <f t="shared" si="3"/>
        <v>17.984000000000002</v>
      </c>
      <c r="E118" s="1">
        <v>28.432000000000002</v>
      </c>
      <c r="F118" s="1">
        <v>1.2849999999999999</v>
      </c>
      <c r="G118" s="1">
        <v>-0.77300000000000002</v>
      </c>
      <c r="H118" s="1">
        <f>B118-E118-F118-G118</f>
        <v>10.311</v>
      </c>
      <c r="I118" s="1">
        <v>1.2529999999999999</v>
      </c>
      <c r="J118" s="1">
        <v>0.51900000000000002</v>
      </c>
      <c r="K118" s="1">
        <f>H118-I118+J118</f>
        <v>9.577</v>
      </c>
      <c r="L118" s="5">
        <f>D118/B118</f>
        <v>0.45813272194624888</v>
      </c>
      <c r="M118" s="5">
        <f>H118/B118</f>
        <v>0.26266717615590368</v>
      </c>
      <c r="N118" s="5">
        <f>K118/B118</f>
        <v>0.24396892115654056</v>
      </c>
      <c r="O118" s="5">
        <f>E118/B118</f>
        <v>0.72428989937587573</v>
      </c>
      <c r="Q118" s="5">
        <f t="shared" si="6"/>
        <v>0.72428989937587573</v>
      </c>
      <c r="R118" s="1">
        <v>103</v>
      </c>
      <c r="Z118" s="5">
        <f>L118</f>
        <v>0.45813272194624888</v>
      </c>
      <c r="AA118" s="1">
        <v>103</v>
      </c>
      <c r="AK118" s="5">
        <f t="shared" si="7"/>
        <v>0.24396892115654056</v>
      </c>
      <c r="AL118" s="1">
        <v>103</v>
      </c>
    </row>
    <row r="119" spans="1:38" x14ac:dyDescent="0.25">
      <c r="A119" s="4" t="str">
        <f>[5]SNF!A125</f>
        <v>1978T1</v>
      </c>
      <c r="B119" s="1">
        <v>39.953000000000003</v>
      </c>
      <c r="C119" s="1">
        <v>21.946000000000002</v>
      </c>
      <c r="D119" s="1">
        <f t="shared" si="3"/>
        <v>18.007000000000001</v>
      </c>
      <c r="E119" s="1">
        <v>29.227000000000004</v>
      </c>
      <c r="F119" s="1">
        <v>1.3900000000000001</v>
      </c>
      <c r="G119" s="1">
        <v>-0.76300000000000001</v>
      </c>
      <c r="H119" s="1">
        <f>B119-E119-F119-G119</f>
        <v>10.098999999999998</v>
      </c>
      <c r="I119" s="1">
        <v>1.2969999999999999</v>
      </c>
      <c r="J119" s="1">
        <v>0.52900000000000003</v>
      </c>
      <c r="K119" s="1">
        <f>H119-I119+J119</f>
        <v>9.3309999999999977</v>
      </c>
      <c r="L119" s="5">
        <f>D119/B119</f>
        <v>0.45070457787900786</v>
      </c>
      <c r="M119" s="5">
        <f>H119/B119</f>
        <v>0.25277200710835224</v>
      </c>
      <c r="N119" s="5">
        <f>K119/B119</f>
        <v>0.23354942056916869</v>
      </c>
      <c r="O119" s="5">
        <f>E119/B119</f>
        <v>0.73153455309989246</v>
      </c>
      <c r="Q119" s="5">
        <f t="shared" si="6"/>
        <v>0.73153455309989246</v>
      </c>
      <c r="R119" s="1">
        <v>104</v>
      </c>
      <c r="Z119" s="5">
        <f>L119</f>
        <v>0.45070457787900786</v>
      </c>
      <c r="AA119" s="1">
        <v>104</v>
      </c>
      <c r="AK119" s="5">
        <f t="shared" si="7"/>
        <v>0.23354942056916869</v>
      </c>
      <c r="AL119" s="1">
        <v>104</v>
      </c>
    </row>
    <row r="120" spans="1:38" x14ac:dyDescent="0.25">
      <c r="A120" s="4" t="str">
        <f>[5]SNF!A126</f>
        <v>1978T2</v>
      </c>
      <c r="B120" s="1">
        <v>41.680999999999997</v>
      </c>
      <c r="C120" s="1">
        <v>22.622</v>
      </c>
      <c r="D120" s="1">
        <f t="shared" si="3"/>
        <v>19.058999999999997</v>
      </c>
      <c r="E120" s="1">
        <v>30.114000000000001</v>
      </c>
      <c r="F120" s="1">
        <v>1.472</v>
      </c>
      <c r="G120" s="1">
        <v>-0.75600000000000001</v>
      </c>
      <c r="H120" s="1">
        <f>B120-E120-F120-G120</f>
        <v>10.850999999999997</v>
      </c>
      <c r="I120" s="1">
        <v>1.075</v>
      </c>
      <c r="J120" s="1">
        <v>0.54700000000000004</v>
      </c>
      <c r="K120" s="1">
        <f>H120-I120+J120</f>
        <v>10.322999999999999</v>
      </c>
      <c r="L120" s="5">
        <f>D120/B120</f>
        <v>0.45725870300616583</v>
      </c>
      <c r="M120" s="5">
        <f>H120/B120</f>
        <v>0.26033444495093683</v>
      </c>
      <c r="N120" s="5">
        <f>K120/B120</f>
        <v>0.24766680261989873</v>
      </c>
      <c r="O120" s="5">
        <f>E120/B120</f>
        <v>0.72248746431227662</v>
      </c>
      <c r="Q120" s="5">
        <f t="shared" si="6"/>
        <v>0.72248746431227662</v>
      </c>
      <c r="R120" s="1">
        <v>105</v>
      </c>
      <c r="Z120" s="5">
        <f>L120</f>
        <v>0.45725870300616583</v>
      </c>
      <c r="AA120" s="1">
        <v>105</v>
      </c>
      <c r="AK120" s="5">
        <f t="shared" si="7"/>
        <v>0.24766680261989873</v>
      </c>
      <c r="AL120" s="1">
        <v>105</v>
      </c>
    </row>
    <row r="121" spans="1:38" x14ac:dyDescent="0.25">
      <c r="A121" s="4" t="str">
        <f>[5]SNF!A127</f>
        <v>1978T3</v>
      </c>
      <c r="B121" s="1">
        <v>43.332999999999998</v>
      </c>
      <c r="C121" s="1">
        <v>23.305</v>
      </c>
      <c r="D121" s="1">
        <f t="shared" si="3"/>
        <v>20.027999999999999</v>
      </c>
      <c r="E121" s="1">
        <v>31.07</v>
      </c>
      <c r="F121" s="1">
        <v>1.532</v>
      </c>
      <c r="G121" s="1">
        <v>-0.752</v>
      </c>
      <c r="H121" s="1">
        <f>B121-E121-F121-G121</f>
        <v>11.482999999999999</v>
      </c>
      <c r="I121" s="1">
        <v>1.1890000000000001</v>
      </c>
      <c r="J121" s="1">
        <v>0.57299999999999995</v>
      </c>
      <c r="K121" s="1">
        <f>H121-I121+J121</f>
        <v>10.866999999999999</v>
      </c>
      <c r="L121" s="5">
        <f>D121/B121</f>
        <v>0.46218817067823598</v>
      </c>
      <c r="M121" s="5">
        <f>H121/B121</f>
        <v>0.26499434611035466</v>
      </c>
      <c r="N121" s="5">
        <f>K121/B121</f>
        <v>0.2507788521450165</v>
      </c>
      <c r="O121" s="5">
        <f>E121/B121</f>
        <v>0.71700551542704183</v>
      </c>
      <c r="Q121" s="5">
        <f t="shared" si="6"/>
        <v>0.71700551542704183</v>
      </c>
      <c r="R121" s="1">
        <v>106</v>
      </c>
      <c r="Z121" s="5">
        <f>L121</f>
        <v>0.46218817067823598</v>
      </c>
      <c r="AA121" s="1">
        <v>106</v>
      </c>
      <c r="AK121" s="5">
        <f t="shared" si="7"/>
        <v>0.2507788521450165</v>
      </c>
      <c r="AL121" s="1">
        <v>106</v>
      </c>
    </row>
    <row r="122" spans="1:38" x14ac:dyDescent="0.25">
      <c r="A122" s="4" t="str">
        <f>[5]SNF!A128</f>
        <v>1978T4</v>
      </c>
      <c r="B122" s="1">
        <v>44.491999999999997</v>
      </c>
      <c r="C122" s="1">
        <v>23.934000000000001</v>
      </c>
      <c r="D122" s="1">
        <f t="shared" si="3"/>
        <v>20.557999999999996</v>
      </c>
      <c r="E122" s="1">
        <v>31.987000000000002</v>
      </c>
      <c r="F122" s="1">
        <v>1.569</v>
      </c>
      <c r="G122" s="1">
        <v>-0.752</v>
      </c>
      <c r="H122" s="1">
        <f>B122-E122-F122-G122</f>
        <v>11.687999999999997</v>
      </c>
      <c r="I122" s="1">
        <v>1.274</v>
      </c>
      <c r="J122" s="1">
        <v>0.60799999999999998</v>
      </c>
      <c r="K122" s="1">
        <f>H122-I122+J122</f>
        <v>11.021999999999998</v>
      </c>
      <c r="L122" s="5">
        <f>D122/B122</f>
        <v>0.46206059516317532</v>
      </c>
      <c r="M122" s="5">
        <f>H122/B122</f>
        <v>0.2626989121639845</v>
      </c>
      <c r="N122" s="5">
        <f>K122/B122</f>
        <v>0.24772992897599566</v>
      </c>
      <c r="O122" s="5">
        <f>E122/B122</f>
        <v>0.71893823608738661</v>
      </c>
      <c r="Q122" s="5">
        <f t="shared" si="6"/>
        <v>0.71893823608738661</v>
      </c>
      <c r="R122" s="1">
        <v>107</v>
      </c>
      <c r="Z122" s="5">
        <f>L122</f>
        <v>0.46206059516317532</v>
      </c>
      <c r="AA122" s="1">
        <v>107</v>
      </c>
      <c r="AK122" s="5">
        <f t="shared" si="7"/>
        <v>0.24772992897599566</v>
      </c>
      <c r="AL122" s="1">
        <v>107</v>
      </c>
    </row>
    <row r="123" spans="1:38" x14ac:dyDescent="0.25">
      <c r="A123" s="4" t="str">
        <f>[5]SNF!A129</f>
        <v>1979T1</v>
      </c>
      <c r="B123" s="1">
        <v>46.094999999999999</v>
      </c>
      <c r="C123" s="1">
        <v>24.564</v>
      </c>
      <c r="D123" s="1">
        <f t="shared" si="3"/>
        <v>21.530999999999999</v>
      </c>
      <c r="E123" s="1">
        <v>32.973999999999997</v>
      </c>
      <c r="F123" s="1">
        <v>1.5820000000000001</v>
      </c>
      <c r="G123" s="1">
        <v>-0.755</v>
      </c>
      <c r="H123" s="1">
        <f>B123-E123-F123-G123</f>
        <v>12.294000000000002</v>
      </c>
      <c r="I123" s="1">
        <v>1.4279999999999999</v>
      </c>
      <c r="J123" s="1">
        <v>0.65100000000000002</v>
      </c>
      <c r="K123" s="1">
        <f>H123-I123+J123</f>
        <v>11.517000000000003</v>
      </c>
      <c r="L123" s="5">
        <f>D123/B123</f>
        <v>0.46710055320533678</v>
      </c>
      <c r="M123" s="5">
        <f>H123/B123</f>
        <v>0.26671005532053371</v>
      </c>
      <c r="N123" s="5">
        <f>K123/B123</f>
        <v>0.24985356329319891</v>
      </c>
      <c r="O123" s="5">
        <f>E123/B123</f>
        <v>0.71534873630545603</v>
      </c>
      <c r="Q123" s="5">
        <f t="shared" si="6"/>
        <v>0.71534873630545603</v>
      </c>
      <c r="R123" s="1">
        <v>108</v>
      </c>
      <c r="Z123" s="5">
        <f>L123</f>
        <v>0.46710055320533678</v>
      </c>
      <c r="AA123" s="1">
        <v>108</v>
      </c>
      <c r="AK123" s="5">
        <f t="shared" si="7"/>
        <v>0.24985356329319891</v>
      </c>
      <c r="AL123" s="1">
        <v>108</v>
      </c>
    </row>
    <row r="124" spans="1:38" x14ac:dyDescent="0.25">
      <c r="A124" s="4" t="str">
        <f>[5]SNF!A130</f>
        <v>1979T2</v>
      </c>
      <c r="B124" s="1">
        <v>46.935000000000002</v>
      </c>
      <c r="C124" s="1">
        <v>25.27</v>
      </c>
      <c r="D124" s="1">
        <f t="shared" si="3"/>
        <v>21.665000000000003</v>
      </c>
      <c r="E124" s="1">
        <v>34.19</v>
      </c>
      <c r="F124" s="1">
        <v>1.6120000000000001</v>
      </c>
      <c r="G124" s="1">
        <v>-0.77800000000000002</v>
      </c>
      <c r="H124" s="1">
        <f>B124-E124-F124-G124</f>
        <v>11.911000000000005</v>
      </c>
      <c r="I124" s="1">
        <v>1.4370000000000001</v>
      </c>
      <c r="J124" s="1">
        <v>0.68100000000000005</v>
      </c>
      <c r="K124" s="1">
        <f>H124-I124+J124</f>
        <v>11.155000000000005</v>
      </c>
      <c r="L124" s="5">
        <f>D124/B124</f>
        <v>0.46159582401193144</v>
      </c>
      <c r="M124" s="5">
        <f>H124/B124</f>
        <v>0.25377649941408342</v>
      </c>
      <c r="N124" s="5">
        <f>K124/B124</f>
        <v>0.23766911686374784</v>
      </c>
      <c r="O124" s="5">
        <f>E124/B124</f>
        <v>0.72845424523276869</v>
      </c>
      <c r="Q124" s="5">
        <f t="shared" si="6"/>
        <v>0.72845424523276869</v>
      </c>
      <c r="R124" s="1">
        <v>109</v>
      </c>
      <c r="Z124" s="5">
        <f>L124</f>
        <v>0.46159582401193144</v>
      </c>
      <c r="AA124" s="1">
        <v>109</v>
      </c>
      <c r="AK124" s="5">
        <f t="shared" si="7"/>
        <v>0.23766911686374784</v>
      </c>
      <c r="AL124" s="1">
        <v>109</v>
      </c>
    </row>
    <row r="125" spans="1:38" x14ac:dyDescent="0.25">
      <c r="A125" s="4" t="str">
        <f>[5]SNF!A131</f>
        <v>1979T3</v>
      </c>
      <c r="B125" s="1">
        <v>48.98</v>
      </c>
      <c r="C125" s="1">
        <v>26.146000000000001</v>
      </c>
      <c r="D125" s="1">
        <f t="shared" si="3"/>
        <v>22.833999999999996</v>
      </c>
      <c r="E125" s="1">
        <v>35.405999999999999</v>
      </c>
      <c r="F125" s="1">
        <v>1.6579999999999999</v>
      </c>
      <c r="G125" s="1">
        <v>-0.82099999999999995</v>
      </c>
      <c r="H125" s="1">
        <f>B125-E125-F125-G125</f>
        <v>12.736999999999998</v>
      </c>
      <c r="I125" s="1">
        <v>1.571</v>
      </c>
      <c r="J125" s="1">
        <v>0.69799999999999995</v>
      </c>
      <c r="K125" s="1">
        <f>H125-I125+J125</f>
        <v>11.863999999999999</v>
      </c>
      <c r="L125" s="5">
        <f>D125/B125</f>
        <v>0.46619028174765204</v>
      </c>
      <c r="M125" s="5">
        <f>H125/B125</f>
        <v>0.2600449162923642</v>
      </c>
      <c r="N125" s="5">
        <f>K125/B125</f>
        <v>0.24222131482237647</v>
      </c>
      <c r="O125" s="5">
        <f>E125/B125</f>
        <v>0.72286647611269905</v>
      </c>
      <c r="Q125" s="5">
        <f t="shared" si="6"/>
        <v>0.72286647611269905</v>
      </c>
      <c r="R125" s="1">
        <v>110</v>
      </c>
      <c r="Z125" s="5">
        <f>L125</f>
        <v>0.46619028174765204</v>
      </c>
      <c r="AA125" s="1">
        <v>110</v>
      </c>
      <c r="AK125" s="5">
        <f t="shared" si="7"/>
        <v>0.24222131482237647</v>
      </c>
      <c r="AL125" s="1">
        <v>110</v>
      </c>
    </row>
    <row r="126" spans="1:38" x14ac:dyDescent="0.25">
      <c r="A126" s="4" t="str">
        <f>[5]SNF!A132</f>
        <v>1979T4</v>
      </c>
      <c r="B126" s="1">
        <v>50.372999999999998</v>
      </c>
      <c r="C126" s="1">
        <v>27.181000000000001</v>
      </c>
      <c r="D126" s="1">
        <f t="shared" si="3"/>
        <v>23.191999999999997</v>
      </c>
      <c r="E126" s="1">
        <v>36.737000000000002</v>
      </c>
      <c r="F126" s="1">
        <v>1.72</v>
      </c>
      <c r="G126" s="1">
        <v>-0.88500000000000001</v>
      </c>
      <c r="H126" s="1">
        <f>B126-E126-F126-G126</f>
        <v>12.800999999999995</v>
      </c>
      <c r="I126" s="1">
        <v>1.56</v>
      </c>
      <c r="J126" s="1">
        <v>0.70199999999999996</v>
      </c>
      <c r="K126" s="1">
        <f>H126-I126+J126</f>
        <v>11.942999999999994</v>
      </c>
      <c r="L126" s="5">
        <f>D126/B126</f>
        <v>0.46040537589581715</v>
      </c>
      <c r="M126" s="5">
        <f>H126/B126</f>
        <v>0.25412423322017741</v>
      </c>
      <c r="N126" s="5">
        <f>K126/B126</f>
        <v>0.23709129891013034</v>
      </c>
      <c r="O126" s="5">
        <f>E126/B126</f>
        <v>0.72929942627995159</v>
      </c>
      <c r="Q126" s="5">
        <f t="shared" si="6"/>
        <v>0.72929942627995159</v>
      </c>
      <c r="R126" s="1">
        <v>111</v>
      </c>
      <c r="Z126" s="5">
        <f>L126</f>
        <v>0.46040537589581715</v>
      </c>
      <c r="AA126" s="1">
        <v>111</v>
      </c>
      <c r="AK126" s="5">
        <f t="shared" si="7"/>
        <v>0.23709129891013034</v>
      </c>
      <c r="AL126" s="1">
        <v>111</v>
      </c>
    </row>
    <row r="127" spans="1:38" x14ac:dyDescent="0.25">
      <c r="A127" s="4" t="str">
        <f>[5]SNF!A133</f>
        <v>1980T1</v>
      </c>
      <c r="B127" s="1">
        <v>52.691000000000003</v>
      </c>
      <c r="C127" s="1">
        <v>28.233000000000001</v>
      </c>
      <c r="D127" s="1">
        <f t="shared" si="3"/>
        <v>24.458000000000002</v>
      </c>
      <c r="E127" s="1">
        <v>38.022000000000006</v>
      </c>
      <c r="F127" s="1">
        <v>1.7489999999999999</v>
      </c>
      <c r="G127" s="1">
        <v>-0.95499999999999996</v>
      </c>
      <c r="H127" s="1">
        <f>B127-E127-F127-G127</f>
        <v>13.874999999999996</v>
      </c>
      <c r="I127" s="1">
        <v>1.667</v>
      </c>
      <c r="J127" s="1">
        <v>0.68700000000000006</v>
      </c>
      <c r="K127" s="1">
        <f>H127-I127+J127</f>
        <v>12.894999999999996</v>
      </c>
      <c r="L127" s="5">
        <f>D127/B127</f>
        <v>0.46417794310223759</v>
      </c>
      <c r="M127" s="5">
        <f>H127/B127</f>
        <v>0.26332770302328662</v>
      </c>
      <c r="N127" s="5">
        <f>K127/B127</f>
        <v>0.24472870129623647</v>
      </c>
      <c r="O127" s="5">
        <f>E127/B127</f>
        <v>0.72160330986316457</v>
      </c>
      <c r="Q127" s="5">
        <f t="shared" si="6"/>
        <v>0.72160330986316457</v>
      </c>
      <c r="R127" s="1">
        <v>112</v>
      </c>
      <c r="Z127" s="5">
        <f>L127</f>
        <v>0.46417794310223759</v>
      </c>
      <c r="AA127" s="1">
        <v>112</v>
      </c>
      <c r="AK127" s="5">
        <f t="shared" si="7"/>
        <v>0.24472870129623647</v>
      </c>
      <c r="AL127" s="1">
        <v>112</v>
      </c>
    </row>
    <row r="128" spans="1:38" x14ac:dyDescent="0.25">
      <c r="A128" s="4" t="str">
        <f>[5]SNF!A134</f>
        <v>1980T2</v>
      </c>
      <c r="B128" s="1">
        <v>54.069000000000003</v>
      </c>
      <c r="C128" s="1">
        <v>29.359000000000002</v>
      </c>
      <c r="D128" s="1">
        <f t="shared" si="3"/>
        <v>24.71</v>
      </c>
      <c r="E128" s="1">
        <v>39.465000000000003</v>
      </c>
      <c r="F128" s="1">
        <v>1.8119999999999998</v>
      </c>
      <c r="G128" s="1">
        <v>-1.0209999999999999</v>
      </c>
      <c r="H128" s="1">
        <f>B128-E128-F128-G128</f>
        <v>13.812999999999999</v>
      </c>
      <c r="I128" s="1">
        <v>1.837</v>
      </c>
      <c r="J128" s="1">
        <v>0.68300000000000005</v>
      </c>
      <c r="K128" s="1">
        <f>H128-I128+J128</f>
        <v>12.658999999999999</v>
      </c>
      <c r="L128" s="5">
        <f>D128/B128</f>
        <v>0.45700863711183859</v>
      </c>
      <c r="M128" s="5">
        <f>H128/B128</f>
        <v>0.25546986258299575</v>
      </c>
      <c r="N128" s="5">
        <f>K128/B128</f>
        <v>0.23412676394976786</v>
      </c>
      <c r="O128" s="5">
        <f>E128/B128</f>
        <v>0.72990068246129947</v>
      </c>
      <c r="Q128" s="5">
        <f t="shared" si="6"/>
        <v>0.72990068246129947</v>
      </c>
      <c r="R128" s="1">
        <v>113</v>
      </c>
      <c r="Z128" s="5">
        <f>L128</f>
        <v>0.45700863711183859</v>
      </c>
      <c r="AA128" s="1">
        <v>113</v>
      </c>
      <c r="AK128" s="5">
        <f t="shared" si="7"/>
        <v>0.23412676394976786</v>
      </c>
      <c r="AL128" s="1">
        <v>113</v>
      </c>
    </row>
    <row r="129" spans="1:40" x14ac:dyDescent="0.25">
      <c r="A129" s="4" t="str">
        <f>[5]SNF!A135</f>
        <v>1980T3</v>
      </c>
      <c r="B129" s="1">
        <v>55.414000000000001</v>
      </c>
      <c r="C129" s="1">
        <v>30.352</v>
      </c>
      <c r="D129" s="1">
        <f t="shared" si="3"/>
        <v>25.062000000000001</v>
      </c>
      <c r="E129" s="1">
        <v>40.759</v>
      </c>
      <c r="F129" s="1">
        <v>1.9039999999999999</v>
      </c>
      <c r="G129" s="1">
        <v>-1.0740000000000001</v>
      </c>
      <c r="H129" s="1">
        <f>B129-E129-F129-G129</f>
        <v>13.825000000000001</v>
      </c>
      <c r="I129" s="1">
        <v>1.8120000000000001</v>
      </c>
      <c r="J129" s="1">
        <v>0.68399999999999994</v>
      </c>
      <c r="K129" s="1">
        <f>H129-I129+J129</f>
        <v>12.697000000000001</v>
      </c>
      <c r="L129" s="5">
        <f>D129/B129</f>
        <v>0.45226837983181145</v>
      </c>
      <c r="M129" s="5">
        <f>H129/B129</f>
        <v>0.24948568953694014</v>
      </c>
      <c r="N129" s="5">
        <f>K129/B129</f>
        <v>0.22912982278846503</v>
      </c>
      <c r="O129" s="5">
        <f>E129/B129</f>
        <v>0.73553614610026341</v>
      </c>
      <c r="Q129" s="5">
        <f t="shared" si="6"/>
        <v>0.73553614610026341</v>
      </c>
      <c r="R129" s="1">
        <v>114</v>
      </c>
      <c r="Z129" s="5">
        <f>L129</f>
        <v>0.45226837983181145</v>
      </c>
      <c r="AA129" s="1">
        <v>114</v>
      </c>
      <c r="AK129" s="5">
        <f t="shared" si="7"/>
        <v>0.22912982278846503</v>
      </c>
      <c r="AL129" s="1">
        <v>114</v>
      </c>
    </row>
    <row r="130" spans="1:40" x14ac:dyDescent="0.25">
      <c r="A130" s="4" t="str">
        <f>[5]SNF!A136</f>
        <v>1980T4</v>
      </c>
      <c r="B130" s="1">
        <v>56.204000000000001</v>
      </c>
      <c r="C130" s="1">
        <v>31.231999999999999</v>
      </c>
      <c r="D130" s="1">
        <f t="shared" si="3"/>
        <v>24.972000000000001</v>
      </c>
      <c r="E130" s="1">
        <v>41.926000000000002</v>
      </c>
      <c r="F130" s="1">
        <v>2.004</v>
      </c>
      <c r="G130" s="1">
        <v>-1.115</v>
      </c>
      <c r="H130" s="1">
        <f>B130-E130-F130-G130</f>
        <v>13.388999999999999</v>
      </c>
      <c r="I130" s="1">
        <v>1.6850000000000001</v>
      </c>
      <c r="J130" s="1">
        <v>0.69199999999999995</v>
      </c>
      <c r="K130" s="1">
        <f>H130-I130+J130</f>
        <v>12.395999999999999</v>
      </c>
      <c r="L130" s="5">
        <f>D130/B130</f>
        <v>0.44431001352216926</v>
      </c>
      <c r="M130" s="5">
        <f>H130/B130</f>
        <v>0.23822147889829903</v>
      </c>
      <c r="N130" s="5">
        <f>K130/B130</f>
        <v>0.22055369724574761</v>
      </c>
      <c r="O130" s="5">
        <f>E130/B130</f>
        <v>0.74596114155576121</v>
      </c>
      <c r="Q130" s="5">
        <f t="shared" si="6"/>
        <v>0.74596114155576121</v>
      </c>
      <c r="R130" s="1">
        <v>115</v>
      </c>
      <c r="S130" s="5">
        <f t="shared" ref="S130:S165" si="8">O130</f>
        <v>0.74596114155576121</v>
      </c>
      <c r="T130" s="1">
        <v>115</v>
      </c>
      <c r="Z130" s="5">
        <f>L130</f>
        <v>0.44431001352216926</v>
      </c>
      <c r="AA130" s="1">
        <v>115</v>
      </c>
      <c r="AB130" s="5">
        <f>L130</f>
        <v>0.44431001352216926</v>
      </c>
      <c r="AC130" s="1">
        <v>115</v>
      </c>
      <c r="AK130" s="5">
        <f t="shared" si="7"/>
        <v>0.22055369724574761</v>
      </c>
      <c r="AL130" s="1">
        <v>115</v>
      </c>
      <c r="AM130" s="5">
        <f t="shared" ref="AM130:AM165" si="9">N130</f>
        <v>0.22055369724574761</v>
      </c>
      <c r="AN130" s="1">
        <v>115</v>
      </c>
    </row>
    <row r="131" spans="1:40" x14ac:dyDescent="0.25">
      <c r="A131" s="4" t="str">
        <f>[5]SNF!A137</f>
        <v>1981T1</v>
      </c>
      <c r="B131" s="1">
        <v>58.365000000000002</v>
      </c>
      <c r="C131" s="1">
        <v>32.116</v>
      </c>
      <c r="D131" s="1">
        <f t="shared" ref="D131:D194" si="10">B131-C131</f>
        <v>26.249000000000002</v>
      </c>
      <c r="E131" s="1">
        <v>43.146000000000001</v>
      </c>
      <c r="F131" s="1">
        <v>2.11</v>
      </c>
      <c r="G131" s="1">
        <v>-1.143</v>
      </c>
      <c r="H131" s="1">
        <f>B131-E131-F131-G131</f>
        <v>14.252000000000002</v>
      </c>
      <c r="I131" s="1">
        <v>1.9159999999999999</v>
      </c>
      <c r="J131" s="1">
        <v>0.67999999999999994</v>
      </c>
      <c r="K131" s="1">
        <f>H131-I131+J131</f>
        <v>13.016000000000002</v>
      </c>
      <c r="L131" s="5">
        <f>D131/B131</f>
        <v>0.44973871326993919</v>
      </c>
      <c r="M131" s="5">
        <f>H131/B131</f>
        <v>0.24418744110340104</v>
      </c>
      <c r="N131" s="5">
        <f>K131/B131</f>
        <v>0.22301036580142211</v>
      </c>
      <c r="O131" s="5">
        <f>E131/B131</f>
        <v>0.73924441017733233</v>
      </c>
      <c r="S131" s="5">
        <f t="shared" si="8"/>
        <v>0.73924441017733233</v>
      </c>
      <c r="T131" s="1">
        <v>116</v>
      </c>
      <c r="AB131" s="5">
        <f>L131</f>
        <v>0.44973871326993919</v>
      </c>
      <c r="AC131" s="1">
        <v>116</v>
      </c>
      <c r="AM131" s="5">
        <f t="shared" si="9"/>
        <v>0.22301036580142211</v>
      </c>
      <c r="AN131" s="1">
        <v>116</v>
      </c>
    </row>
    <row r="132" spans="1:40" x14ac:dyDescent="0.25">
      <c r="A132" s="4" t="str">
        <f>[5]SNF!A138</f>
        <v>1981T2</v>
      </c>
      <c r="B132" s="1">
        <v>60.432000000000002</v>
      </c>
      <c r="C132" s="1">
        <v>33.170999999999999</v>
      </c>
      <c r="D132" s="1">
        <f t="shared" si="10"/>
        <v>27.261000000000003</v>
      </c>
      <c r="E132" s="1">
        <v>44.550000000000004</v>
      </c>
      <c r="F132" s="1">
        <v>2.2269999999999999</v>
      </c>
      <c r="G132" s="1">
        <v>-1.175</v>
      </c>
      <c r="H132" s="1">
        <f>B132-E132-F132-G132</f>
        <v>14.829999999999998</v>
      </c>
      <c r="I132" s="1">
        <v>2.004</v>
      </c>
      <c r="J132" s="1">
        <v>0.71900000000000008</v>
      </c>
      <c r="K132" s="1">
        <f>H132-I132+J132</f>
        <v>13.544999999999998</v>
      </c>
      <c r="L132" s="5">
        <f>D132/B132</f>
        <v>0.45110206513105644</v>
      </c>
      <c r="M132" s="5">
        <f>H132/B132</f>
        <v>0.24539978819168648</v>
      </c>
      <c r="N132" s="5">
        <f>K132/B132</f>
        <v>0.2241362192216044</v>
      </c>
      <c r="O132" s="5">
        <f>E132/B132</f>
        <v>0.73719221604447982</v>
      </c>
      <c r="S132" s="5">
        <f t="shared" si="8"/>
        <v>0.73719221604447982</v>
      </c>
      <c r="T132" s="1">
        <v>117</v>
      </c>
      <c r="AB132" s="5">
        <f>L132</f>
        <v>0.45110206513105644</v>
      </c>
      <c r="AC132" s="1">
        <v>117</v>
      </c>
      <c r="AM132" s="5">
        <f t="shared" si="9"/>
        <v>0.2241362192216044</v>
      </c>
      <c r="AN132" s="1">
        <v>117</v>
      </c>
    </row>
    <row r="133" spans="1:40" x14ac:dyDescent="0.25">
      <c r="A133" s="4" t="str">
        <f>[5]SNF!A139</f>
        <v>1981T3</v>
      </c>
      <c r="B133" s="1">
        <v>62.746000000000002</v>
      </c>
      <c r="C133" s="1">
        <v>34.293999999999997</v>
      </c>
      <c r="D133" s="1">
        <f t="shared" si="10"/>
        <v>28.452000000000005</v>
      </c>
      <c r="E133" s="1">
        <v>45.997</v>
      </c>
      <c r="F133" s="1">
        <v>2.3520000000000003</v>
      </c>
      <c r="G133" s="1">
        <v>-1.2110000000000001</v>
      </c>
      <c r="H133" s="1">
        <f>B133-E133-F133-G133</f>
        <v>15.608000000000002</v>
      </c>
      <c r="I133" s="1">
        <v>1.782</v>
      </c>
      <c r="J133" s="1">
        <v>0.78500000000000014</v>
      </c>
      <c r="K133" s="1">
        <f>H133-I133+J133</f>
        <v>14.611000000000002</v>
      </c>
      <c r="L133" s="5">
        <f>D133/B133</f>
        <v>0.45344723169604445</v>
      </c>
      <c r="M133" s="5">
        <f>H133/B133</f>
        <v>0.24874892423421416</v>
      </c>
      <c r="N133" s="5">
        <f>K133/B133</f>
        <v>0.23285946514518857</v>
      </c>
      <c r="O133" s="5">
        <f>E133/B133</f>
        <v>0.73306664966691104</v>
      </c>
      <c r="S133" s="5">
        <f t="shared" si="8"/>
        <v>0.73306664966691104</v>
      </c>
      <c r="T133" s="1">
        <v>118</v>
      </c>
      <c r="AB133" s="5">
        <f>L133</f>
        <v>0.45344723169604445</v>
      </c>
      <c r="AC133" s="1">
        <v>118</v>
      </c>
      <c r="AM133" s="5">
        <f t="shared" si="9"/>
        <v>0.23285946514518857</v>
      </c>
      <c r="AN133" s="1">
        <v>118</v>
      </c>
    </row>
    <row r="134" spans="1:40" x14ac:dyDescent="0.25">
      <c r="A134" s="4" t="str">
        <f>[5]SNF!A140</f>
        <v>1981T4</v>
      </c>
      <c r="B134" s="1">
        <v>65.284999999999997</v>
      </c>
      <c r="C134" s="1">
        <v>35.637</v>
      </c>
      <c r="D134" s="1">
        <f t="shared" si="10"/>
        <v>29.647999999999996</v>
      </c>
      <c r="E134" s="1">
        <v>47.761000000000003</v>
      </c>
      <c r="F134" s="1">
        <v>2.4379999999999997</v>
      </c>
      <c r="G134" s="1">
        <v>-1.25</v>
      </c>
      <c r="H134" s="1">
        <f>B134-E134-F134-G134</f>
        <v>16.335999999999995</v>
      </c>
      <c r="I134" s="1">
        <v>2.1070000000000002</v>
      </c>
      <c r="J134" s="1">
        <v>0.877</v>
      </c>
      <c r="K134" s="1">
        <f>H134-I134+J134</f>
        <v>15.105999999999996</v>
      </c>
      <c r="L134" s="5">
        <f>D134/B134</f>
        <v>0.45413188328099868</v>
      </c>
      <c r="M134" s="5">
        <f>H134/B134</f>
        <v>0.25022593245002672</v>
      </c>
      <c r="N134" s="5">
        <f>K134/B134</f>
        <v>0.23138546373592705</v>
      </c>
      <c r="O134" s="5">
        <f>E134/B134</f>
        <v>0.73157693191391604</v>
      </c>
      <c r="S134" s="5">
        <f t="shared" si="8"/>
        <v>0.73157693191391604</v>
      </c>
      <c r="T134" s="1">
        <v>119</v>
      </c>
      <c r="AB134" s="5">
        <f>L134</f>
        <v>0.45413188328099868</v>
      </c>
      <c r="AC134" s="1">
        <v>119</v>
      </c>
      <c r="AM134" s="5">
        <f t="shared" si="9"/>
        <v>0.23138546373592705</v>
      </c>
      <c r="AN134" s="1">
        <v>119</v>
      </c>
    </row>
    <row r="135" spans="1:40" x14ac:dyDescent="0.25">
      <c r="A135" s="4" t="str">
        <f>[5]SNF!A141</f>
        <v>1982T1</v>
      </c>
      <c r="B135" s="1">
        <v>67.930999999999997</v>
      </c>
      <c r="C135" s="1">
        <v>36.948</v>
      </c>
      <c r="D135" s="1">
        <f t="shared" si="10"/>
        <v>30.982999999999997</v>
      </c>
      <c r="E135" s="1">
        <v>49.749000000000002</v>
      </c>
      <c r="F135" s="1">
        <v>2.536</v>
      </c>
      <c r="G135" s="1">
        <v>-1.294</v>
      </c>
      <c r="H135" s="1">
        <f>B135-E135-F135-G135</f>
        <v>16.939999999999994</v>
      </c>
      <c r="I135" s="1">
        <v>2.2639999999999998</v>
      </c>
      <c r="J135" s="1">
        <v>0.94399999999999995</v>
      </c>
      <c r="K135" s="1">
        <f>H135-I135+J135</f>
        <v>15.619999999999994</v>
      </c>
      <c r="L135" s="5">
        <f>D135/B135</f>
        <v>0.45609515537825146</v>
      </c>
      <c r="M135" s="5">
        <f>H135/B135</f>
        <v>0.24937068495973849</v>
      </c>
      <c r="N135" s="5">
        <f>K135/B135</f>
        <v>0.22993920301482379</v>
      </c>
      <c r="O135" s="5">
        <f>E135/B135</f>
        <v>0.73234605702845545</v>
      </c>
      <c r="S135" s="5">
        <f t="shared" si="8"/>
        <v>0.73234605702845545</v>
      </c>
      <c r="T135" s="1">
        <v>120</v>
      </c>
      <c r="AB135" s="5">
        <f>L135</f>
        <v>0.45609515537825146</v>
      </c>
      <c r="AC135" s="1">
        <v>120</v>
      </c>
      <c r="AM135" s="5">
        <f t="shared" si="9"/>
        <v>0.22993920301482379</v>
      </c>
      <c r="AN135" s="1">
        <v>120</v>
      </c>
    </row>
    <row r="136" spans="1:40" x14ac:dyDescent="0.25">
      <c r="A136" s="4" t="str">
        <f>[5]SNF!A142</f>
        <v>1982T2</v>
      </c>
      <c r="B136" s="1">
        <v>70.072000000000003</v>
      </c>
      <c r="C136" s="1">
        <v>37.972000000000001</v>
      </c>
      <c r="D136" s="1">
        <f t="shared" si="10"/>
        <v>32.1</v>
      </c>
      <c r="E136" s="1">
        <v>51.089999999999996</v>
      </c>
      <c r="F136" s="1">
        <v>2.6029999999999998</v>
      </c>
      <c r="G136" s="1">
        <v>-1.3460000000000001</v>
      </c>
      <c r="H136" s="1">
        <f>B136-E136-F136-G136</f>
        <v>17.725000000000005</v>
      </c>
      <c r="I136" s="1">
        <v>1.95</v>
      </c>
      <c r="J136" s="1">
        <v>1.014</v>
      </c>
      <c r="K136" s="1">
        <f>H136-I136+J136</f>
        <v>16.789000000000005</v>
      </c>
      <c r="L136" s="5">
        <f>D136/B136</f>
        <v>0.45810023975339653</v>
      </c>
      <c r="M136" s="5">
        <f>H136/B136</f>
        <v>0.25295410434981169</v>
      </c>
      <c r="N136" s="5">
        <f>K136/B136</f>
        <v>0.23959641511588087</v>
      </c>
      <c r="O136" s="5">
        <f>E136/B136</f>
        <v>0.72910720401872353</v>
      </c>
      <c r="S136" s="5">
        <f t="shared" si="8"/>
        <v>0.72910720401872353</v>
      </c>
      <c r="T136" s="1">
        <v>121</v>
      </c>
      <c r="AB136" s="5">
        <f>L136</f>
        <v>0.45810023975339653</v>
      </c>
      <c r="AC136" s="1">
        <v>121</v>
      </c>
      <c r="AM136" s="5">
        <f t="shared" si="9"/>
        <v>0.23959641511588087</v>
      </c>
      <c r="AN136" s="1">
        <v>121</v>
      </c>
    </row>
    <row r="137" spans="1:40" x14ac:dyDescent="0.25">
      <c r="A137" s="4" t="str">
        <f>[5]SNF!A143</f>
        <v>1982T3</v>
      </c>
      <c r="B137" s="1">
        <v>70.463999999999999</v>
      </c>
      <c r="C137" s="1">
        <v>38.606000000000002</v>
      </c>
      <c r="D137" s="1">
        <f t="shared" si="10"/>
        <v>31.857999999999997</v>
      </c>
      <c r="E137" s="1">
        <v>52.118000000000002</v>
      </c>
      <c r="F137" s="1">
        <v>2.71</v>
      </c>
      <c r="G137" s="1">
        <v>-1.4059999999999999</v>
      </c>
      <c r="H137" s="1">
        <f>B137-E137-F137-G137</f>
        <v>17.041999999999994</v>
      </c>
      <c r="I137" s="1">
        <v>1.8460000000000001</v>
      </c>
      <c r="J137" s="1">
        <v>1.0389999999999999</v>
      </c>
      <c r="K137" s="1">
        <f>H137-I137+J137</f>
        <v>16.234999999999996</v>
      </c>
      <c r="L137" s="5">
        <f>D137/B137</f>
        <v>0.45211739327883738</v>
      </c>
      <c r="M137" s="5">
        <f>H137/B137</f>
        <v>0.24185399636693908</v>
      </c>
      <c r="N137" s="5">
        <f>K137/B137</f>
        <v>0.23040133969118978</v>
      </c>
      <c r="O137" s="5">
        <f>E137/B137</f>
        <v>0.73964009990917357</v>
      </c>
      <c r="S137" s="5">
        <f t="shared" si="8"/>
        <v>0.73964009990917357</v>
      </c>
      <c r="T137" s="1">
        <v>122</v>
      </c>
      <c r="AB137" s="5">
        <f>L137</f>
        <v>0.45211739327883738</v>
      </c>
      <c r="AC137" s="1">
        <v>122</v>
      </c>
      <c r="AM137" s="5">
        <f t="shared" si="9"/>
        <v>0.23040133969118978</v>
      </c>
      <c r="AN137" s="1">
        <v>122</v>
      </c>
    </row>
    <row r="138" spans="1:40" x14ac:dyDescent="0.25">
      <c r="A138" s="4" t="str">
        <f>[5]SNF!A144</f>
        <v>1982T4</v>
      </c>
      <c r="B138" s="1">
        <v>71.974999999999994</v>
      </c>
      <c r="C138" s="1">
        <v>39.314999999999998</v>
      </c>
      <c r="D138" s="1">
        <f t="shared" si="10"/>
        <v>32.659999999999997</v>
      </c>
      <c r="E138" s="1">
        <v>53.195</v>
      </c>
      <c r="F138" s="1">
        <v>2.7109999999999999</v>
      </c>
      <c r="G138" s="1">
        <v>-1.476</v>
      </c>
      <c r="H138" s="1">
        <f>B138-E138-F138-G138</f>
        <v>17.544999999999995</v>
      </c>
      <c r="I138" s="1">
        <v>1.9450000000000001</v>
      </c>
      <c r="J138" s="1">
        <v>1.016</v>
      </c>
      <c r="K138" s="1">
        <f>H138-I138+J138</f>
        <v>16.615999999999993</v>
      </c>
      <c r="L138" s="5">
        <f>D138/B138</f>
        <v>0.45376866967697116</v>
      </c>
      <c r="M138" s="5">
        <f>H138/B138</f>
        <v>0.24376519624869741</v>
      </c>
      <c r="N138" s="5">
        <f>K138/B138</f>
        <v>0.23085793678360533</v>
      </c>
      <c r="O138" s="5">
        <f>E138/B138</f>
        <v>0.73907606807919424</v>
      </c>
      <c r="S138" s="5">
        <f t="shared" si="8"/>
        <v>0.73907606807919424</v>
      </c>
      <c r="T138" s="1">
        <v>123</v>
      </c>
      <c r="AB138" s="5">
        <f>L138</f>
        <v>0.45376866967697116</v>
      </c>
      <c r="AC138" s="1">
        <v>123</v>
      </c>
      <c r="AM138" s="5">
        <f t="shared" si="9"/>
        <v>0.23085793678360533</v>
      </c>
      <c r="AN138" s="1">
        <v>123</v>
      </c>
    </row>
    <row r="139" spans="1:40" x14ac:dyDescent="0.25">
      <c r="A139" s="4" t="str">
        <f>[5]SNF!A145</f>
        <v>1983T1</v>
      </c>
      <c r="B139" s="1">
        <v>74.132999999999996</v>
      </c>
      <c r="C139" s="1">
        <v>40.384</v>
      </c>
      <c r="D139" s="1">
        <f t="shared" si="10"/>
        <v>33.748999999999995</v>
      </c>
      <c r="E139" s="1">
        <v>54.817</v>
      </c>
      <c r="F139" s="1">
        <v>2.76</v>
      </c>
      <c r="G139" s="1">
        <v>-1.5529999999999999</v>
      </c>
      <c r="H139" s="1">
        <f>B139-E139-F139-G139</f>
        <v>18.108999999999998</v>
      </c>
      <c r="I139" s="1">
        <v>2.1240000000000001</v>
      </c>
      <c r="J139" s="1">
        <v>1.0049999999999999</v>
      </c>
      <c r="K139" s="1">
        <f>H139-I139+J139</f>
        <v>16.989999999999998</v>
      </c>
      <c r="L139" s="5">
        <f>D139/B139</f>
        <v>0.45524934914275689</v>
      </c>
      <c r="M139" s="5">
        <f>H139/B139</f>
        <v>0.24427717750529454</v>
      </c>
      <c r="N139" s="5">
        <f>K139/B139</f>
        <v>0.22918268517394411</v>
      </c>
      <c r="O139" s="5">
        <f>E139/B139</f>
        <v>0.73944127446616226</v>
      </c>
      <c r="S139" s="5">
        <f t="shared" si="8"/>
        <v>0.73944127446616226</v>
      </c>
      <c r="T139" s="1">
        <v>124</v>
      </c>
      <c r="AB139" s="5">
        <f>L139</f>
        <v>0.45524934914275689</v>
      </c>
      <c r="AC139" s="1">
        <v>124</v>
      </c>
      <c r="AM139" s="5">
        <f t="shared" si="9"/>
        <v>0.22918268517394411</v>
      </c>
      <c r="AN139" s="1">
        <v>124</v>
      </c>
    </row>
    <row r="140" spans="1:40" x14ac:dyDescent="0.25">
      <c r="A140" s="4" t="str">
        <f>[5]SNF!A146</f>
        <v>1983T2</v>
      </c>
      <c r="B140" s="1">
        <v>76.203999999999994</v>
      </c>
      <c r="C140" s="1">
        <v>41.207000000000001</v>
      </c>
      <c r="D140" s="1">
        <f t="shared" si="10"/>
        <v>34.996999999999993</v>
      </c>
      <c r="E140" s="1">
        <v>55.814999999999998</v>
      </c>
      <c r="F140" s="1">
        <v>2.8379999999999996</v>
      </c>
      <c r="G140" s="1">
        <v>-1.669</v>
      </c>
      <c r="H140" s="1">
        <f>B140-E140-F140-G140</f>
        <v>19.219999999999995</v>
      </c>
      <c r="I140" s="1">
        <v>1.93</v>
      </c>
      <c r="J140" s="1">
        <v>1.012</v>
      </c>
      <c r="K140" s="1">
        <f>H140-I140+J140</f>
        <v>18.301999999999996</v>
      </c>
      <c r="L140" s="5">
        <f>D140/B140</f>
        <v>0.45925410739593714</v>
      </c>
      <c r="M140" s="5">
        <f>H140/B140</f>
        <v>0.25221773135268488</v>
      </c>
      <c r="N140" s="5">
        <f>K140/B140</f>
        <v>0.24017111962626631</v>
      </c>
      <c r="O140" s="5">
        <f>E140/B140</f>
        <v>0.73244186656868404</v>
      </c>
      <c r="S140" s="5">
        <f t="shared" si="8"/>
        <v>0.73244186656868404</v>
      </c>
      <c r="T140" s="1">
        <v>125</v>
      </c>
      <c r="AB140" s="5">
        <f>L140</f>
        <v>0.45925410739593714</v>
      </c>
      <c r="AC140" s="1">
        <v>125</v>
      </c>
      <c r="AM140" s="5">
        <f t="shared" si="9"/>
        <v>0.24017111962626631</v>
      </c>
      <c r="AN140" s="1">
        <v>125</v>
      </c>
    </row>
    <row r="141" spans="1:40" x14ac:dyDescent="0.25">
      <c r="A141" s="4" t="str">
        <f>[5]SNF!A147</f>
        <v>1983T3</v>
      </c>
      <c r="B141" s="1">
        <v>78.554000000000002</v>
      </c>
      <c r="C141" s="1">
        <v>41.935000000000002</v>
      </c>
      <c r="D141" s="1">
        <f t="shared" si="10"/>
        <v>36.619</v>
      </c>
      <c r="E141" s="1">
        <v>57.202000000000005</v>
      </c>
      <c r="F141" s="1">
        <v>2.9279999999999999</v>
      </c>
      <c r="G141" s="1">
        <v>-1.821</v>
      </c>
      <c r="H141" s="1">
        <f>B141-E141-F141-G141</f>
        <v>20.244999999999997</v>
      </c>
      <c r="I141" s="1">
        <v>2.2160000000000002</v>
      </c>
      <c r="J141" s="1">
        <v>1.073</v>
      </c>
      <c r="K141" s="1">
        <f>H141-I141+J141</f>
        <v>19.101999999999997</v>
      </c>
      <c r="L141" s="5">
        <f>D141/B141</f>
        <v>0.46616340351859864</v>
      </c>
      <c r="M141" s="5">
        <f>H141/B141</f>
        <v>0.25772080352369064</v>
      </c>
      <c r="N141" s="5">
        <f>K141/B141</f>
        <v>0.24317030323089844</v>
      </c>
      <c r="O141" s="5">
        <f>E141/B141</f>
        <v>0.72818697965730583</v>
      </c>
      <c r="S141" s="5">
        <f t="shared" si="8"/>
        <v>0.72818697965730583</v>
      </c>
      <c r="T141" s="1">
        <v>126</v>
      </c>
      <c r="AB141" s="5">
        <f>L141</f>
        <v>0.46616340351859864</v>
      </c>
      <c r="AC141" s="1">
        <v>126</v>
      </c>
      <c r="AM141" s="5">
        <f t="shared" si="9"/>
        <v>0.24317030323089844</v>
      </c>
      <c r="AN141" s="1">
        <v>126</v>
      </c>
    </row>
    <row r="142" spans="1:40" x14ac:dyDescent="0.25">
      <c r="A142" s="4" t="str">
        <f>[5]SNF!A148</f>
        <v>1983T4</v>
      </c>
      <c r="B142" s="1">
        <v>80.269000000000005</v>
      </c>
      <c r="C142" s="1">
        <v>42.642000000000003</v>
      </c>
      <c r="D142" s="1">
        <f t="shared" si="10"/>
        <v>37.627000000000002</v>
      </c>
      <c r="E142" s="1">
        <v>58.331000000000003</v>
      </c>
      <c r="F142" s="1">
        <v>3.0449999999999999</v>
      </c>
      <c r="G142" s="1">
        <v>-2.0110000000000001</v>
      </c>
      <c r="H142" s="1">
        <f>B142-E142-F142-G142</f>
        <v>20.904</v>
      </c>
      <c r="I142" s="1">
        <v>2.2309999999999999</v>
      </c>
      <c r="J142" s="1">
        <v>1.1890000000000001</v>
      </c>
      <c r="K142" s="1">
        <f>H142-I142+J142</f>
        <v>19.862000000000002</v>
      </c>
      <c r="L142" s="5">
        <f>D142/B142</f>
        <v>0.46876129016183082</v>
      </c>
      <c r="M142" s="5">
        <f>H142/B142</f>
        <v>0.26042432321319559</v>
      </c>
      <c r="N142" s="5">
        <f>K142/B142</f>
        <v>0.2474429730032765</v>
      </c>
      <c r="O142" s="5">
        <f>E142/B142</f>
        <v>0.72669399145373681</v>
      </c>
      <c r="S142" s="5">
        <f t="shared" si="8"/>
        <v>0.72669399145373681</v>
      </c>
      <c r="T142" s="1">
        <v>127</v>
      </c>
      <c r="AB142" s="5">
        <f>L142</f>
        <v>0.46876129016183082</v>
      </c>
      <c r="AC142" s="1">
        <v>127</v>
      </c>
      <c r="AM142" s="5">
        <f t="shared" si="9"/>
        <v>0.2474429730032765</v>
      </c>
      <c r="AN142" s="1">
        <v>127</v>
      </c>
    </row>
    <row r="143" spans="1:40" x14ac:dyDescent="0.25">
      <c r="A143" s="4" t="str">
        <f>[5]SNF!A149</f>
        <v>1984T1</v>
      </c>
      <c r="B143" s="1">
        <v>82.072000000000003</v>
      </c>
      <c r="C143" s="1">
        <v>43.228999999999999</v>
      </c>
      <c r="D143" s="1">
        <f t="shared" si="10"/>
        <v>38.843000000000004</v>
      </c>
      <c r="E143" s="1">
        <v>59.165999999999997</v>
      </c>
      <c r="F143" s="1">
        <v>3.2549999999999999</v>
      </c>
      <c r="G143" s="1">
        <v>-2.2389999999999999</v>
      </c>
      <c r="H143" s="1">
        <f>B143-E143-F143-G143</f>
        <v>21.890000000000008</v>
      </c>
      <c r="I143" s="1">
        <v>1.98</v>
      </c>
      <c r="J143" s="1">
        <v>1.319</v>
      </c>
      <c r="K143" s="1">
        <f>H143-I143+J143</f>
        <v>21.229000000000006</v>
      </c>
      <c r="L143" s="5">
        <f>D143/B143</f>
        <v>0.47327955941124866</v>
      </c>
      <c r="M143" s="5">
        <f>H143/B143</f>
        <v>0.26671702895019017</v>
      </c>
      <c r="N143" s="5">
        <f>K143/B143</f>
        <v>0.25866312506092221</v>
      </c>
      <c r="O143" s="5">
        <f>E143/B143</f>
        <v>0.72090359684179739</v>
      </c>
      <c r="S143" s="5">
        <f t="shared" si="8"/>
        <v>0.72090359684179739</v>
      </c>
      <c r="T143" s="1">
        <v>128</v>
      </c>
      <c r="AB143" s="5">
        <f>L143</f>
        <v>0.47327955941124866</v>
      </c>
      <c r="AC143" s="1">
        <v>128</v>
      </c>
      <c r="AM143" s="5">
        <f t="shared" si="9"/>
        <v>0.25866312506092221</v>
      </c>
      <c r="AN143" s="1">
        <v>128</v>
      </c>
    </row>
    <row r="144" spans="1:40" x14ac:dyDescent="0.25">
      <c r="A144" s="4" t="str">
        <f>[5]SNF!A150</f>
        <v>1984T2</v>
      </c>
      <c r="B144" s="1">
        <v>83.483999999999995</v>
      </c>
      <c r="C144" s="1">
        <v>43.771999999999998</v>
      </c>
      <c r="D144" s="1">
        <f t="shared" si="10"/>
        <v>39.711999999999996</v>
      </c>
      <c r="E144" s="1">
        <v>60.286999999999999</v>
      </c>
      <c r="F144" s="1">
        <v>3.4170000000000003</v>
      </c>
      <c r="G144" s="1">
        <v>-2.387</v>
      </c>
      <c r="H144" s="1">
        <f>B144-E144-F144-G144</f>
        <v>22.166999999999994</v>
      </c>
      <c r="I144" s="1">
        <v>2.0880000000000001</v>
      </c>
      <c r="J144" s="1">
        <v>1.3940000000000001</v>
      </c>
      <c r="K144" s="1">
        <f>H144-I144+J144</f>
        <v>21.472999999999992</v>
      </c>
      <c r="L144" s="5">
        <f>D144/B144</f>
        <v>0.47568396339418328</v>
      </c>
      <c r="M144" s="5">
        <f>H144/B144</f>
        <v>0.26552393272962477</v>
      </c>
      <c r="N144" s="5">
        <f>K144/B144</f>
        <v>0.25721096257965592</v>
      </c>
      <c r="O144" s="5">
        <f>E144/B144</f>
        <v>0.72213837382013324</v>
      </c>
      <c r="S144" s="5">
        <f t="shared" si="8"/>
        <v>0.72213837382013324</v>
      </c>
      <c r="T144" s="1">
        <v>129</v>
      </c>
      <c r="AB144" s="5">
        <f>L144</f>
        <v>0.47568396339418328</v>
      </c>
      <c r="AC144" s="1">
        <v>129</v>
      </c>
      <c r="AM144" s="5">
        <f t="shared" si="9"/>
        <v>0.25721096257965592</v>
      </c>
      <c r="AN144" s="1">
        <v>129</v>
      </c>
    </row>
    <row r="145" spans="1:40" x14ac:dyDescent="0.25">
      <c r="A145" s="4" t="str">
        <f>[5]SNF!A151</f>
        <v>1984T3</v>
      </c>
      <c r="B145" s="1">
        <v>85.185000000000002</v>
      </c>
      <c r="C145" s="1">
        <v>44.247999999999998</v>
      </c>
      <c r="D145" s="1">
        <f t="shared" si="10"/>
        <v>40.937000000000005</v>
      </c>
      <c r="E145" s="1">
        <v>60.243999999999993</v>
      </c>
      <c r="F145" s="1">
        <v>3.4930000000000003</v>
      </c>
      <c r="G145" s="1">
        <v>-2.456</v>
      </c>
      <c r="H145" s="1">
        <f>B145-E145-F145-G145</f>
        <v>23.904000000000007</v>
      </c>
      <c r="I145" s="1">
        <v>2.57</v>
      </c>
      <c r="J145" s="1">
        <v>1.375</v>
      </c>
      <c r="K145" s="1">
        <f>H145-I145+J145</f>
        <v>22.709000000000007</v>
      </c>
      <c r="L145" s="5">
        <f>D145/B145</f>
        <v>0.48056582731701597</v>
      </c>
      <c r="M145" s="5">
        <f>H145/B145</f>
        <v>0.28061278394083472</v>
      </c>
      <c r="N145" s="5">
        <f>K145/B145</f>
        <v>0.26658449257498396</v>
      </c>
      <c r="O145" s="5">
        <f>E145/B145</f>
        <v>0.707213711334155</v>
      </c>
      <c r="S145" s="5">
        <f t="shared" si="8"/>
        <v>0.707213711334155</v>
      </c>
      <c r="T145" s="1">
        <v>130</v>
      </c>
      <c r="AB145" s="5">
        <f>L145</f>
        <v>0.48056582731701597</v>
      </c>
      <c r="AC145" s="1">
        <v>130</v>
      </c>
      <c r="AM145" s="5">
        <f t="shared" si="9"/>
        <v>0.26658449257498396</v>
      </c>
      <c r="AN145" s="1">
        <v>130</v>
      </c>
    </row>
    <row r="146" spans="1:40" x14ac:dyDescent="0.25">
      <c r="A146" s="4" t="str">
        <f>[5]SNF!A152</f>
        <v>1984T4</v>
      </c>
      <c r="B146" s="1">
        <v>85.837999999999994</v>
      </c>
      <c r="C146" s="1">
        <v>44.752000000000002</v>
      </c>
      <c r="D146" s="1">
        <f t="shared" si="10"/>
        <v>41.085999999999991</v>
      </c>
      <c r="E146" s="1">
        <v>61.49</v>
      </c>
      <c r="F146" s="1">
        <v>3.5919999999999996</v>
      </c>
      <c r="G146" s="1">
        <v>-2.4449999999999998</v>
      </c>
      <c r="H146" s="1">
        <f>B146-E146-F146-G146</f>
        <v>23.200999999999993</v>
      </c>
      <c r="I146" s="1">
        <v>2.3929999999999998</v>
      </c>
      <c r="J146" s="1">
        <v>1.2649999999999999</v>
      </c>
      <c r="K146" s="1">
        <f>H146-I146+J146</f>
        <v>22.072999999999993</v>
      </c>
      <c r="L146" s="5">
        <f>D146/B146</f>
        <v>0.4786458211980707</v>
      </c>
      <c r="M146" s="5">
        <f>H146/B146</f>
        <v>0.2702882173396397</v>
      </c>
      <c r="N146" s="5">
        <f>K146/B146</f>
        <v>0.25714718423076022</v>
      </c>
      <c r="O146" s="5">
        <f>E146/B146</f>
        <v>0.71634940236259004</v>
      </c>
      <c r="S146" s="5">
        <f t="shared" si="8"/>
        <v>0.71634940236259004</v>
      </c>
      <c r="T146" s="1">
        <v>131</v>
      </c>
      <c r="AB146" s="5">
        <f>L146</f>
        <v>0.4786458211980707</v>
      </c>
      <c r="AC146" s="1">
        <v>131</v>
      </c>
      <c r="AM146" s="5">
        <f t="shared" si="9"/>
        <v>0.25714718423076022</v>
      </c>
      <c r="AN146" s="1">
        <v>131</v>
      </c>
    </row>
    <row r="147" spans="1:40" x14ac:dyDescent="0.25">
      <c r="A147" s="4" t="str">
        <f>[5]SNF!A153</f>
        <v>1985T1</v>
      </c>
      <c r="B147" s="1">
        <v>87.203000000000003</v>
      </c>
      <c r="C147" s="1">
        <v>45.308999999999997</v>
      </c>
      <c r="D147" s="1">
        <f t="shared" si="10"/>
        <v>41.894000000000005</v>
      </c>
      <c r="E147" s="1">
        <v>62.372</v>
      </c>
      <c r="F147" s="1">
        <v>3.4859999999999998</v>
      </c>
      <c r="G147" s="1">
        <v>-2.355</v>
      </c>
      <c r="H147" s="1">
        <f>B147-E147-F147-G147</f>
        <v>23.700000000000003</v>
      </c>
      <c r="I147" s="1">
        <v>2.4990000000000001</v>
      </c>
      <c r="J147" s="1">
        <v>1.0550000000000002</v>
      </c>
      <c r="K147" s="1">
        <f>H147-I147+J147</f>
        <v>22.256000000000004</v>
      </c>
      <c r="L147" s="5">
        <f>D147/B147</f>
        <v>0.48041925163125127</v>
      </c>
      <c r="M147" s="5">
        <f>H147/B147</f>
        <v>0.27177964060869469</v>
      </c>
      <c r="N147" s="5">
        <f>K147/B147</f>
        <v>0.25522057727371766</v>
      </c>
      <c r="O147" s="5">
        <f>E147/B147</f>
        <v>0.7152506221116246</v>
      </c>
      <c r="S147" s="5">
        <f t="shared" si="8"/>
        <v>0.7152506221116246</v>
      </c>
      <c r="T147" s="1">
        <v>132</v>
      </c>
      <c r="AB147" s="5">
        <f>L147</f>
        <v>0.48041925163125127</v>
      </c>
      <c r="AC147" s="1">
        <v>132</v>
      </c>
      <c r="AM147" s="5">
        <f t="shared" si="9"/>
        <v>0.25522057727371766</v>
      </c>
      <c r="AN147" s="1">
        <v>132</v>
      </c>
    </row>
    <row r="148" spans="1:40" x14ac:dyDescent="0.25">
      <c r="A148" s="4" t="str">
        <f>[5]SNF!A154</f>
        <v>1985T2</v>
      </c>
      <c r="B148" s="1">
        <v>89.745000000000005</v>
      </c>
      <c r="C148" s="1">
        <v>45.942999999999998</v>
      </c>
      <c r="D148" s="1">
        <f t="shared" si="10"/>
        <v>43.802000000000007</v>
      </c>
      <c r="E148" s="1">
        <v>63.315999999999995</v>
      </c>
      <c r="F148" s="1">
        <v>3.4950000000000001</v>
      </c>
      <c r="G148" s="1">
        <v>-2.3199999999999998</v>
      </c>
      <c r="H148" s="1">
        <f>B148-E148-F148-G148</f>
        <v>25.254000000000008</v>
      </c>
      <c r="I148" s="1">
        <v>2.6819999999999999</v>
      </c>
      <c r="J148" s="1">
        <v>0.95099999999999996</v>
      </c>
      <c r="K148" s="1">
        <f>H148-I148+J148</f>
        <v>23.52300000000001</v>
      </c>
      <c r="L148" s="5">
        <f>D148/B148</f>
        <v>0.48807175887236065</v>
      </c>
      <c r="M148" s="5">
        <f>H148/B148</f>
        <v>0.28139729232826349</v>
      </c>
      <c r="N148" s="5">
        <f>K148/B148</f>
        <v>0.2621093097108475</v>
      </c>
      <c r="O148" s="5">
        <f>E148/B148</f>
        <v>0.70551005627054419</v>
      </c>
      <c r="S148" s="5">
        <f t="shared" si="8"/>
        <v>0.70551005627054419</v>
      </c>
      <c r="T148" s="1">
        <v>133</v>
      </c>
      <c r="AB148" s="5">
        <f>L148</f>
        <v>0.48807175887236065</v>
      </c>
      <c r="AC148" s="1">
        <v>133</v>
      </c>
      <c r="AM148" s="5">
        <f t="shared" si="9"/>
        <v>0.2621093097108475</v>
      </c>
      <c r="AN148" s="1">
        <v>133</v>
      </c>
    </row>
    <row r="149" spans="1:40" x14ac:dyDescent="0.25">
      <c r="A149" s="4" t="str">
        <f>[5]SNF!A155</f>
        <v>1985T3</v>
      </c>
      <c r="B149" s="1">
        <v>91.515000000000001</v>
      </c>
      <c r="C149" s="1">
        <v>46.59</v>
      </c>
      <c r="D149" s="1">
        <f t="shared" si="10"/>
        <v>44.924999999999997</v>
      </c>
      <c r="E149" s="1">
        <v>64.048000000000002</v>
      </c>
      <c r="F149" s="1">
        <v>3.5090000000000003</v>
      </c>
      <c r="G149" s="1">
        <v>-2.3410000000000002</v>
      </c>
      <c r="H149" s="1">
        <f>B149-E149-F149-G149</f>
        <v>26.298999999999999</v>
      </c>
      <c r="I149" s="1">
        <v>2.6520000000000001</v>
      </c>
      <c r="J149" s="1">
        <v>0.94599999999999995</v>
      </c>
      <c r="K149" s="1">
        <f>H149-I149+J149</f>
        <v>24.593</v>
      </c>
      <c r="L149" s="5">
        <f>D149/B149</f>
        <v>0.49090313063432223</v>
      </c>
      <c r="M149" s="5">
        <f>H149/B149</f>
        <v>0.28737365459214337</v>
      </c>
      <c r="N149" s="5">
        <f>K149/B149</f>
        <v>0.26873190187400975</v>
      </c>
      <c r="O149" s="5">
        <f>E149/B149</f>
        <v>0.69986341036988475</v>
      </c>
      <c r="S149" s="5">
        <f t="shared" si="8"/>
        <v>0.69986341036988475</v>
      </c>
      <c r="T149" s="1">
        <v>134</v>
      </c>
      <c r="AB149" s="5">
        <f>L149</f>
        <v>0.49090313063432223</v>
      </c>
      <c r="AC149" s="1">
        <v>134</v>
      </c>
      <c r="AM149" s="5">
        <f t="shared" si="9"/>
        <v>0.26873190187400975</v>
      </c>
      <c r="AN149" s="1">
        <v>134</v>
      </c>
    </row>
    <row r="150" spans="1:40" x14ac:dyDescent="0.25">
      <c r="A150" s="4" t="str">
        <f>[5]SNF!A156</f>
        <v>1985T4</v>
      </c>
      <c r="B150" s="1">
        <v>93.146000000000001</v>
      </c>
      <c r="C150" s="1">
        <v>47.302</v>
      </c>
      <c r="D150" s="1">
        <f t="shared" si="10"/>
        <v>45.844000000000001</v>
      </c>
      <c r="E150" s="1">
        <v>64.874000000000009</v>
      </c>
      <c r="F150" s="1">
        <v>3.6079999999999997</v>
      </c>
      <c r="G150" s="1">
        <v>-2.4159999999999999</v>
      </c>
      <c r="H150" s="1">
        <f>B150-E150-F150-G150</f>
        <v>27.079999999999991</v>
      </c>
      <c r="I150" s="1">
        <v>2.9390000000000001</v>
      </c>
      <c r="J150" s="1">
        <v>1.04</v>
      </c>
      <c r="K150" s="1">
        <f>H150-I150+J150</f>
        <v>25.18099999999999</v>
      </c>
      <c r="L150" s="5">
        <f>D150/B150</f>
        <v>0.49217357696519443</v>
      </c>
      <c r="M150" s="5">
        <f>H150/B150</f>
        <v>0.29072638653296967</v>
      </c>
      <c r="N150" s="5">
        <f>K150/B150</f>
        <v>0.27033903763983413</v>
      </c>
      <c r="O150" s="5">
        <f>E150/B150</f>
        <v>0.6964764992592275</v>
      </c>
      <c r="S150" s="5">
        <f t="shared" si="8"/>
        <v>0.6964764992592275</v>
      </c>
      <c r="T150" s="1">
        <v>135</v>
      </c>
      <c r="AB150" s="5">
        <f>L150</f>
        <v>0.49217357696519443</v>
      </c>
      <c r="AC150" s="1">
        <v>135</v>
      </c>
      <c r="AM150" s="5">
        <f t="shared" si="9"/>
        <v>0.27033903763983413</v>
      </c>
      <c r="AN150" s="1">
        <v>135</v>
      </c>
    </row>
    <row r="151" spans="1:40" x14ac:dyDescent="0.25">
      <c r="A151" s="4" t="str">
        <f>[5]SNF!A157</f>
        <v>1986T1</v>
      </c>
      <c r="B151" s="1">
        <v>95.977000000000004</v>
      </c>
      <c r="C151" s="1">
        <v>47.941000000000003</v>
      </c>
      <c r="D151" s="1">
        <f t="shared" si="10"/>
        <v>48.036000000000001</v>
      </c>
      <c r="E151" s="1">
        <v>65.441000000000003</v>
      </c>
      <c r="F151" s="1">
        <v>3.6870000000000003</v>
      </c>
      <c r="G151" s="1">
        <v>-2.548</v>
      </c>
      <c r="H151" s="1">
        <f>B151-E151-F151-G151</f>
        <v>29.396999999999998</v>
      </c>
      <c r="I151" s="1">
        <v>2.9769999999999999</v>
      </c>
      <c r="J151" s="1">
        <v>1.258</v>
      </c>
      <c r="K151" s="1">
        <f>H151-I151+J151</f>
        <v>27.677999999999997</v>
      </c>
      <c r="L151" s="5">
        <f>D151/B151</f>
        <v>0.50049491023891135</v>
      </c>
      <c r="M151" s="5">
        <f>H151/B151</f>
        <v>0.3062921324900757</v>
      </c>
      <c r="N151" s="5">
        <f>K151/B151</f>
        <v>0.28838159142294506</v>
      </c>
      <c r="O151" s="5">
        <f>E151/B151</f>
        <v>0.681840440938975</v>
      </c>
      <c r="S151" s="5">
        <f t="shared" si="8"/>
        <v>0.681840440938975</v>
      </c>
      <c r="T151" s="1">
        <v>136</v>
      </c>
      <c r="AB151" s="5">
        <f>L151</f>
        <v>0.50049491023891135</v>
      </c>
      <c r="AC151" s="1">
        <v>136</v>
      </c>
      <c r="AM151" s="5">
        <f t="shared" si="9"/>
        <v>0.28838159142294506</v>
      </c>
      <c r="AN151" s="1">
        <v>136</v>
      </c>
    </row>
    <row r="152" spans="1:40" x14ac:dyDescent="0.25">
      <c r="A152" s="4" t="str">
        <f>[5]SNF!A158</f>
        <v>1986T2</v>
      </c>
      <c r="B152" s="1">
        <v>98.495000000000005</v>
      </c>
      <c r="C152" s="1">
        <v>48.493000000000002</v>
      </c>
      <c r="D152" s="1">
        <f t="shared" si="10"/>
        <v>50.002000000000002</v>
      </c>
      <c r="E152" s="1">
        <v>66.891000000000005</v>
      </c>
      <c r="F152" s="1">
        <v>3.7240000000000002</v>
      </c>
      <c r="G152" s="1">
        <v>-2.617</v>
      </c>
      <c r="H152" s="1">
        <f>B152-E152-F152-G152</f>
        <v>30.497</v>
      </c>
      <c r="I152" s="1">
        <v>3.254</v>
      </c>
      <c r="J152" s="1">
        <v>1.383</v>
      </c>
      <c r="K152" s="1">
        <f>H152-I152+J152</f>
        <v>28.625999999999998</v>
      </c>
      <c r="L152" s="5">
        <f>D152/B152</f>
        <v>0.50766028732422963</v>
      </c>
      <c r="M152" s="5">
        <f>H152/B152</f>
        <v>0.30962993045332249</v>
      </c>
      <c r="N152" s="5">
        <f>K152/B152</f>
        <v>0.29063404233717444</v>
      </c>
      <c r="O152" s="5">
        <f>E152/B152</f>
        <v>0.67913092035128686</v>
      </c>
      <c r="S152" s="5">
        <f t="shared" si="8"/>
        <v>0.67913092035128686</v>
      </c>
      <c r="T152" s="1">
        <v>137</v>
      </c>
      <c r="AB152" s="5">
        <f>L152</f>
        <v>0.50766028732422963</v>
      </c>
      <c r="AC152" s="1">
        <v>137</v>
      </c>
      <c r="AM152" s="5">
        <f t="shared" si="9"/>
        <v>0.29063404233717444</v>
      </c>
      <c r="AN152" s="1">
        <v>137</v>
      </c>
    </row>
    <row r="153" spans="1:40" x14ac:dyDescent="0.25">
      <c r="A153" s="4" t="str">
        <f>[5]SNF!A159</f>
        <v>1986T3</v>
      </c>
      <c r="B153" s="1">
        <v>100.873</v>
      </c>
      <c r="C153" s="1">
        <v>49.073999999999998</v>
      </c>
      <c r="D153" s="1">
        <f t="shared" si="10"/>
        <v>51.799000000000007</v>
      </c>
      <c r="E153" s="1">
        <v>67.070000000000007</v>
      </c>
      <c r="F153" s="1">
        <v>3.762</v>
      </c>
      <c r="G153" s="1">
        <v>-2.625</v>
      </c>
      <c r="H153" s="1">
        <f>B153-E153-F153-G153</f>
        <v>32.665999999999997</v>
      </c>
      <c r="I153" s="1">
        <v>3.371</v>
      </c>
      <c r="J153" s="1">
        <v>1.4409999999999998</v>
      </c>
      <c r="K153" s="1">
        <f>H153-I153+J153</f>
        <v>30.735999999999997</v>
      </c>
      <c r="L153" s="5">
        <f>D153/B153</f>
        <v>0.51350708316397853</v>
      </c>
      <c r="M153" s="5">
        <f>H153/B153</f>
        <v>0.32383293844735456</v>
      </c>
      <c r="N153" s="5">
        <f>K153/B153</f>
        <v>0.3046999692682878</v>
      </c>
      <c r="O153" s="5">
        <f>E153/B153</f>
        <v>0.66489546261140253</v>
      </c>
      <c r="S153" s="5">
        <f t="shared" si="8"/>
        <v>0.66489546261140253</v>
      </c>
      <c r="T153" s="1">
        <v>138</v>
      </c>
      <c r="AB153" s="5">
        <f>L153</f>
        <v>0.51350708316397853</v>
      </c>
      <c r="AC153" s="1">
        <v>138</v>
      </c>
      <c r="AM153" s="5">
        <f t="shared" si="9"/>
        <v>0.3046999692682878</v>
      </c>
      <c r="AN153" s="1">
        <v>138</v>
      </c>
    </row>
    <row r="154" spans="1:40" x14ac:dyDescent="0.25">
      <c r="A154" s="4" t="str">
        <f>[5]SNF!A160</f>
        <v>1986T4</v>
      </c>
      <c r="B154" s="1">
        <v>101.932</v>
      </c>
      <c r="C154" s="1">
        <v>49.534999999999997</v>
      </c>
      <c r="D154" s="1">
        <f t="shared" si="10"/>
        <v>52.397000000000006</v>
      </c>
      <c r="E154" s="1">
        <v>67.546999999999997</v>
      </c>
      <c r="F154" s="1">
        <v>3.839</v>
      </c>
      <c r="G154" s="1">
        <v>-2.5710000000000002</v>
      </c>
      <c r="H154" s="1">
        <f>B154-E154-F154-G154</f>
        <v>33.117000000000004</v>
      </c>
      <c r="I154" s="1">
        <v>3.0979999999999999</v>
      </c>
      <c r="J154" s="1">
        <v>1.431</v>
      </c>
      <c r="K154" s="1">
        <f>H154-I154+J154</f>
        <v>31.450000000000006</v>
      </c>
      <c r="L154" s="5">
        <f>D154/B154</f>
        <v>0.51403877094533612</v>
      </c>
      <c r="M154" s="5">
        <f>H154/B154</f>
        <v>0.32489306596554568</v>
      </c>
      <c r="N154" s="5">
        <f>K154/B154</f>
        <v>0.30853902601734495</v>
      </c>
      <c r="O154" s="5">
        <f>E154/B154</f>
        <v>0.66266726837499501</v>
      </c>
      <c r="S154" s="5">
        <f t="shared" si="8"/>
        <v>0.66266726837499501</v>
      </c>
      <c r="T154" s="1">
        <v>139</v>
      </c>
      <c r="AB154" s="5">
        <f>L154</f>
        <v>0.51403877094533612</v>
      </c>
      <c r="AC154" s="1">
        <v>139</v>
      </c>
      <c r="AM154" s="5">
        <f t="shared" si="9"/>
        <v>0.30853902601734495</v>
      </c>
      <c r="AN154" s="1">
        <v>139</v>
      </c>
    </row>
    <row r="155" spans="1:40" x14ac:dyDescent="0.25">
      <c r="A155" s="4" t="str">
        <f>[5]SNF!A161</f>
        <v>1987T1</v>
      </c>
      <c r="B155" s="1">
        <v>101.866</v>
      </c>
      <c r="C155" s="1">
        <v>50.023000000000003</v>
      </c>
      <c r="D155" s="1">
        <f t="shared" si="10"/>
        <v>51.842999999999996</v>
      </c>
      <c r="E155" s="1">
        <v>69.01100000000001</v>
      </c>
      <c r="F155" s="1">
        <v>3.819</v>
      </c>
      <c r="G155" s="1">
        <v>-2.456</v>
      </c>
      <c r="H155" s="1">
        <f>B155-E155-F155-G155</f>
        <v>31.49199999999999</v>
      </c>
      <c r="I155" s="1">
        <v>3.4790000000000001</v>
      </c>
      <c r="J155" s="1">
        <v>1.3529999999999998</v>
      </c>
      <c r="K155" s="1">
        <f>H155-I155+J155</f>
        <v>29.365999999999993</v>
      </c>
      <c r="L155" s="5">
        <f>D155/B155</f>
        <v>0.50893330453733332</v>
      </c>
      <c r="M155" s="5">
        <f>H155/B155</f>
        <v>0.30915123790077148</v>
      </c>
      <c r="N155" s="5">
        <f>K155/B155</f>
        <v>0.28828068246519933</v>
      </c>
      <c r="O155" s="5">
        <f>E155/B155</f>
        <v>0.6774684389295742</v>
      </c>
      <c r="S155" s="5">
        <f t="shared" si="8"/>
        <v>0.6774684389295742</v>
      </c>
      <c r="T155" s="1">
        <v>140</v>
      </c>
      <c r="AB155" s="5">
        <f>L155</f>
        <v>0.50893330453733332</v>
      </c>
      <c r="AC155" s="1">
        <v>140</v>
      </c>
      <c r="AM155" s="5">
        <f t="shared" si="9"/>
        <v>0.28828068246519933</v>
      </c>
      <c r="AN155" s="1">
        <v>140</v>
      </c>
    </row>
    <row r="156" spans="1:40" x14ac:dyDescent="0.25">
      <c r="A156" s="4" t="str">
        <f>[5]SNF!A162</f>
        <v>1987T2</v>
      </c>
      <c r="B156" s="1">
        <v>104.208</v>
      </c>
      <c r="C156" s="1">
        <v>50.679000000000002</v>
      </c>
      <c r="D156" s="1">
        <f t="shared" si="10"/>
        <v>53.528999999999996</v>
      </c>
      <c r="E156" s="1">
        <v>69.540999999999997</v>
      </c>
      <c r="F156" s="1">
        <v>3.875</v>
      </c>
      <c r="G156" s="1">
        <v>-2.359</v>
      </c>
      <c r="H156" s="1">
        <f>B156-E156-F156-G156</f>
        <v>33.151000000000003</v>
      </c>
      <c r="I156" s="1">
        <v>3.6680000000000001</v>
      </c>
      <c r="J156" s="1">
        <v>1.29</v>
      </c>
      <c r="K156" s="1">
        <f>H156-I156+J156</f>
        <v>30.773000000000003</v>
      </c>
      <c r="L156" s="5">
        <f>D156/B156</f>
        <v>0.5136745739290649</v>
      </c>
      <c r="M156" s="5">
        <f>H156/B156</f>
        <v>0.31812336864732077</v>
      </c>
      <c r="N156" s="5">
        <f>K156/B156</f>
        <v>0.29530362352218642</v>
      </c>
      <c r="O156" s="5">
        <f>E156/B156</f>
        <v>0.66732880393060034</v>
      </c>
      <c r="S156" s="5">
        <f t="shared" si="8"/>
        <v>0.66732880393060034</v>
      </c>
      <c r="T156" s="1">
        <v>141</v>
      </c>
      <c r="AB156" s="5">
        <f>L156</f>
        <v>0.5136745739290649</v>
      </c>
      <c r="AC156" s="1">
        <v>141</v>
      </c>
      <c r="AM156" s="5">
        <f t="shared" si="9"/>
        <v>0.29530362352218642</v>
      </c>
      <c r="AN156" s="1">
        <v>141</v>
      </c>
    </row>
    <row r="157" spans="1:40" x14ac:dyDescent="0.25">
      <c r="A157" s="4" t="str">
        <f>[5]SNF!A163</f>
        <v>1987T3</v>
      </c>
      <c r="B157" s="1">
        <v>106.17100000000001</v>
      </c>
      <c r="C157" s="1">
        <v>51.378999999999998</v>
      </c>
      <c r="D157" s="1">
        <f t="shared" si="10"/>
        <v>54.792000000000009</v>
      </c>
      <c r="E157" s="1">
        <v>70.540000000000006</v>
      </c>
      <c r="F157" s="1">
        <v>3.9419999999999997</v>
      </c>
      <c r="G157" s="1">
        <v>-2.2810000000000001</v>
      </c>
      <c r="H157" s="1">
        <f>B157-E157-F157-G157</f>
        <v>33.97</v>
      </c>
      <c r="I157" s="1">
        <v>3.26</v>
      </c>
      <c r="J157" s="1">
        <v>1.246</v>
      </c>
      <c r="K157" s="1">
        <f>H157-I157+J157</f>
        <v>31.956</v>
      </c>
      <c r="L157" s="5">
        <f>D157/B157</f>
        <v>0.51607312731348487</v>
      </c>
      <c r="M157" s="5">
        <f>H157/B157</f>
        <v>0.31995554341581034</v>
      </c>
      <c r="N157" s="5">
        <f>K157/B157</f>
        <v>0.30098614499251208</v>
      </c>
      <c r="O157" s="5">
        <f>E157/B157</f>
        <v>0.66439988320727883</v>
      </c>
      <c r="S157" s="5">
        <f t="shared" si="8"/>
        <v>0.66439988320727883</v>
      </c>
      <c r="T157" s="1">
        <v>142</v>
      </c>
      <c r="AB157" s="5">
        <f>L157</f>
        <v>0.51607312731348487</v>
      </c>
      <c r="AC157" s="1">
        <v>142</v>
      </c>
      <c r="AM157" s="5">
        <f t="shared" si="9"/>
        <v>0.30098614499251208</v>
      </c>
      <c r="AN157" s="1">
        <v>142</v>
      </c>
    </row>
    <row r="158" spans="1:40" x14ac:dyDescent="0.25">
      <c r="A158" s="4" t="str">
        <f>[5]SNF!A164</f>
        <v>1987T4</v>
      </c>
      <c r="B158" s="1">
        <v>108.843</v>
      </c>
      <c r="C158" s="1">
        <v>52.161999999999999</v>
      </c>
      <c r="D158" s="1">
        <f t="shared" si="10"/>
        <v>56.681000000000004</v>
      </c>
      <c r="E158" s="1">
        <v>71.632000000000005</v>
      </c>
      <c r="F158" s="1">
        <v>4.0359999999999996</v>
      </c>
      <c r="G158" s="1">
        <v>-2.2229999999999999</v>
      </c>
      <c r="H158" s="1">
        <f>B158-E158-F158-G158</f>
        <v>35.397999999999996</v>
      </c>
      <c r="I158" s="1">
        <v>3.8679999999999999</v>
      </c>
      <c r="J158" s="1">
        <v>1.2189999999999999</v>
      </c>
      <c r="K158" s="1">
        <f>H158-I158+J158</f>
        <v>32.748999999999995</v>
      </c>
      <c r="L158" s="5">
        <f>D158/B158</f>
        <v>0.5207592587488401</v>
      </c>
      <c r="M158" s="5">
        <f>H158/B158</f>
        <v>0.32522073077735819</v>
      </c>
      <c r="N158" s="5">
        <f>K158/B158</f>
        <v>0.30088292310943282</v>
      </c>
      <c r="O158" s="5">
        <f>E158/B158</f>
        <v>0.65812224947860687</v>
      </c>
      <c r="S158" s="5">
        <f t="shared" si="8"/>
        <v>0.65812224947860687</v>
      </c>
      <c r="T158" s="1">
        <v>143</v>
      </c>
      <c r="AB158" s="5">
        <f>L158</f>
        <v>0.5207592587488401</v>
      </c>
      <c r="AC158" s="1">
        <v>143</v>
      </c>
      <c r="AM158" s="5">
        <f t="shared" si="9"/>
        <v>0.30088292310943282</v>
      </c>
      <c r="AN158" s="1">
        <v>143</v>
      </c>
    </row>
    <row r="159" spans="1:40" x14ac:dyDescent="0.25">
      <c r="A159" s="4" t="str">
        <f>[5]SNF!A165</f>
        <v>1988T1</v>
      </c>
      <c r="B159" s="1">
        <v>111.61499999999999</v>
      </c>
      <c r="C159" s="1">
        <v>53.01</v>
      </c>
      <c r="D159" s="1">
        <f t="shared" si="10"/>
        <v>58.604999999999997</v>
      </c>
      <c r="E159" s="1">
        <v>72.943999999999988</v>
      </c>
      <c r="F159" s="1">
        <v>4.0880000000000001</v>
      </c>
      <c r="G159" s="1">
        <v>-2.1829999999999998</v>
      </c>
      <c r="H159" s="1">
        <f>B159-E159-F159-G159</f>
        <v>36.766000000000005</v>
      </c>
      <c r="I159" s="1">
        <v>4.1319999999999997</v>
      </c>
      <c r="J159" s="1">
        <v>1.25</v>
      </c>
      <c r="K159" s="1">
        <f>H159-I159+J159</f>
        <v>33.884000000000007</v>
      </c>
      <c r="L159" s="5">
        <f>D159/B159</f>
        <v>0.52506383550598035</v>
      </c>
      <c r="M159" s="5">
        <f>H159/B159</f>
        <v>0.32940017022801599</v>
      </c>
      <c r="N159" s="5">
        <f>K159/B159</f>
        <v>0.3035792680195315</v>
      </c>
      <c r="O159" s="5">
        <f>E159/B159</f>
        <v>0.6535322313309142</v>
      </c>
      <c r="S159" s="5">
        <f t="shared" si="8"/>
        <v>0.6535322313309142</v>
      </c>
      <c r="T159" s="1">
        <v>144</v>
      </c>
      <c r="AB159" s="5">
        <f>L159</f>
        <v>0.52506383550598035</v>
      </c>
      <c r="AC159" s="1">
        <v>144</v>
      </c>
      <c r="AM159" s="5">
        <f t="shared" si="9"/>
        <v>0.3035792680195315</v>
      </c>
      <c r="AN159" s="1">
        <v>144</v>
      </c>
    </row>
    <row r="160" spans="1:40" x14ac:dyDescent="0.25">
      <c r="A160" s="4" t="str">
        <f>[5]SNF!A166</f>
        <v>1988T2</v>
      </c>
      <c r="B160" s="1">
        <v>113.584</v>
      </c>
      <c r="C160" s="1">
        <v>53.854999999999997</v>
      </c>
      <c r="D160" s="1">
        <f t="shared" si="10"/>
        <v>59.729000000000006</v>
      </c>
      <c r="E160" s="1">
        <v>73.855999999999995</v>
      </c>
      <c r="F160" s="1">
        <v>4.1520000000000001</v>
      </c>
      <c r="G160" s="1">
        <v>-2.14</v>
      </c>
      <c r="H160" s="1">
        <f>B160-E160-F160-G160</f>
        <v>37.716000000000008</v>
      </c>
      <c r="I160" s="1">
        <v>4.2389999999999999</v>
      </c>
      <c r="J160" s="1">
        <v>1.2410000000000001</v>
      </c>
      <c r="K160" s="1">
        <f>H160-I160+J160</f>
        <v>34.718000000000011</v>
      </c>
      <c r="L160" s="5">
        <f>D160/B160</f>
        <v>0.52585751514297796</v>
      </c>
      <c r="M160" s="5">
        <f>H160/B160</f>
        <v>0.33205381039583048</v>
      </c>
      <c r="N160" s="5">
        <f>K160/B160</f>
        <v>0.30565924778137776</v>
      </c>
      <c r="O160" s="5">
        <f>E160/B160</f>
        <v>0.65023242710240869</v>
      </c>
      <c r="S160" s="5">
        <f t="shared" si="8"/>
        <v>0.65023242710240869</v>
      </c>
      <c r="T160" s="1">
        <v>145</v>
      </c>
      <c r="AB160" s="5">
        <f>L160</f>
        <v>0.52585751514297796</v>
      </c>
      <c r="AC160" s="1">
        <v>145</v>
      </c>
      <c r="AM160" s="5">
        <f t="shared" si="9"/>
        <v>0.30565924778137776</v>
      </c>
      <c r="AN160" s="1">
        <v>145</v>
      </c>
    </row>
    <row r="161" spans="1:42" x14ac:dyDescent="0.25">
      <c r="A161" s="4" t="str">
        <f>[5]SNF!A167</f>
        <v>1988T3</v>
      </c>
      <c r="B161" s="1">
        <v>116.694</v>
      </c>
      <c r="C161" s="1">
        <v>54.735999999999997</v>
      </c>
      <c r="D161" s="1">
        <f t="shared" si="10"/>
        <v>61.958000000000006</v>
      </c>
      <c r="E161" s="1">
        <v>75.228999999999999</v>
      </c>
      <c r="F161" s="1">
        <v>4.2110000000000003</v>
      </c>
      <c r="G161" s="1">
        <v>-2.093</v>
      </c>
      <c r="H161" s="1">
        <f>B161-E161-F161-G161</f>
        <v>39.347000000000008</v>
      </c>
      <c r="I161" s="1">
        <v>4.3280000000000003</v>
      </c>
      <c r="J161" s="1">
        <v>1.2319999999999998</v>
      </c>
      <c r="K161" s="1">
        <f>H161-I161+J161</f>
        <v>36.251000000000005</v>
      </c>
      <c r="L161" s="5">
        <f>D161/B161</f>
        <v>0.53094417879239719</v>
      </c>
      <c r="M161" s="5">
        <f>H161/B161</f>
        <v>0.33718100330779655</v>
      </c>
      <c r="N161" s="5">
        <f>K161/B161</f>
        <v>0.31065007626784585</v>
      </c>
      <c r="O161" s="5">
        <f>E161/B161</f>
        <v>0.64466896327146206</v>
      </c>
      <c r="S161" s="5">
        <f t="shared" si="8"/>
        <v>0.64466896327146206</v>
      </c>
      <c r="T161" s="1">
        <v>146</v>
      </c>
      <c r="AB161" s="5">
        <f>L161</f>
        <v>0.53094417879239719</v>
      </c>
      <c r="AC161" s="1">
        <v>146</v>
      </c>
      <c r="AM161" s="5">
        <f t="shared" si="9"/>
        <v>0.31065007626784585</v>
      </c>
      <c r="AN161" s="1">
        <v>146</v>
      </c>
    </row>
    <row r="162" spans="1:42" x14ac:dyDescent="0.25">
      <c r="A162" s="4" t="str">
        <f>[5]SNF!A168</f>
        <v>1988T4</v>
      </c>
      <c r="B162" s="1">
        <v>118.95099999999999</v>
      </c>
      <c r="C162" s="1">
        <v>55.639000000000003</v>
      </c>
      <c r="D162" s="1">
        <f t="shared" si="10"/>
        <v>63.311999999999991</v>
      </c>
      <c r="E162" s="1">
        <v>76.515000000000001</v>
      </c>
      <c r="F162" s="1">
        <v>4.2160000000000002</v>
      </c>
      <c r="G162" s="1">
        <v>-2.0419999999999998</v>
      </c>
      <c r="H162" s="1">
        <f>B162-E162-F162-G162</f>
        <v>40.261999999999993</v>
      </c>
      <c r="I162" s="1">
        <v>4.117</v>
      </c>
      <c r="J162" s="1">
        <v>1.224</v>
      </c>
      <c r="K162" s="1">
        <f>H162-I162+J162</f>
        <v>37.368999999999993</v>
      </c>
      <c r="L162" s="5">
        <f>D162/B162</f>
        <v>0.53225277635328827</v>
      </c>
      <c r="M162" s="5">
        <f>H162/B162</f>
        <v>0.33847550672125493</v>
      </c>
      <c r="N162" s="5">
        <f>K162/B162</f>
        <v>0.31415456784726481</v>
      </c>
      <c r="O162" s="5">
        <f>E162/B162</f>
        <v>0.64324806012559799</v>
      </c>
      <c r="S162" s="5">
        <f t="shared" si="8"/>
        <v>0.64324806012559799</v>
      </c>
      <c r="T162" s="1">
        <v>147</v>
      </c>
      <c r="AB162" s="5">
        <f>L162</f>
        <v>0.53225277635328827</v>
      </c>
      <c r="AC162" s="1">
        <v>147</v>
      </c>
      <c r="AM162" s="5">
        <f t="shared" si="9"/>
        <v>0.31415456784726481</v>
      </c>
      <c r="AN162" s="1">
        <v>147</v>
      </c>
    </row>
    <row r="163" spans="1:42" x14ac:dyDescent="0.25">
      <c r="A163" s="4" t="str">
        <f>[5]SNF!A169</f>
        <v>1989T1</v>
      </c>
      <c r="B163" s="1">
        <v>121.288</v>
      </c>
      <c r="C163" s="1">
        <v>56.667000000000002</v>
      </c>
      <c r="D163" s="1">
        <f t="shared" si="10"/>
        <v>64.620999999999995</v>
      </c>
      <c r="E163" s="1">
        <v>77.954999999999998</v>
      </c>
      <c r="F163" s="1">
        <v>4.2590000000000003</v>
      </c>
      <c r="G163" s="1">
        <v>-1.9870000000000001</v>
      </c>
      <c r="H163" s="1">
        <f>B163-E163-F163-G163</f>
        <v>41.061</v>
      </c>
      <c r="I163" s="1">
        <v>4.66</v>
      </c>
      <c r="J163" s="1">
        <v>1.151</v>
      </c>
      <c r="K163" s="1">
        <f>H163-I163+J163</f>
        <v>37.552</v>
      </c>
      <c r="L163" s="5">
        <f>D163/B163</f>
        <v>0.5327897236330057</v>
      </c>
      <c r="M163" s="5">
        <f>H163/B163</f>
        <v>0.33854132313171953</v>
      </c>
      <c r="N163" s="5">
        <f>K163/B163</f>
        <v>0.30961018402480051</v>
      </c>
      <c r="O163" s="5">
        <f>E163/B163</f>
        <v>0.64272640327155206</v>
      </c>
      <c r="S163" s="5">
        <f t="shared" si="8"/>
        <v>0.64272640327155206</v>
      </c>
      <c r="T163" s="1">
        <v>148</v>
      </c>
      <c r="AB163" s="5">
        <f>L163</f>
        <v>0.5327897236330057</v>
      </c>
      <c r="AC163" s="1">
        <v>148</v>
      </c>
      <c r="AM163" s="5">
        <f t="shared" si="9"/>
        <v>0.30961018402480051</v>
      </c>
      <c r="AN163" s="1">
        <v>148</v>
      </c>
    </row>
    <row r="164" spans="1:42" x14ac:dyDescent="0.25">
      <c r="A164" s="4" t="str">
        <f>[5]SNF!A170</f>
        <v>1989T2</v>
      </c>
      <c r="B164" s="1">
        <v>122.702</v>
      </c>
      <c r="C164" s="1">
        <v>57.634</v>
      </c>
      <c r="D164" s="1">
        <f t="shared" si="10"/>
        <v>65.067999999999998</v>
      </c>
      <c r="E164" s="1">
        <v>79.400000000000006</v>
      </c>
      <c r="F164" s="1">
        <v>4.3049999999999997</v>
      </c>
      <c r="G164" s="1">
        <v>-1.95</v>
      </c>
      <c r="H164" s="1">
        <f>B164-E164-F164-G164</f>
        <v>40.946999999999996</v>
      </c>
      <c r="I164" s="1">
        <v>4.5659999999999998</v>
      </c>
      <c r="J164" s="1">
        <v>1.27</v>
      </c>
      <c r="K164" s="1">
        <f>H164-I164+J164</f>
        <v>37.650999999999996</v>
      </c>
      <c r="L164" s="5">
        <f>D164/B164</f>
        <v>0.53029290476112856</v>
      </c>
      <c r="M164" s="5">
        <f>H164/B164</f>
        <v>0.33371094195693629</v>
      </c>
      <c r="N164" s="5">
        <f>K164/B164</f>
        <v>0.30684911411386934</v>
      </c>
      <c r="O164" s="5">
        <f>E164/B164</f>
        <v>0.64709621685058116</v>
      </c>
      <c r="S164" s="5">
        <f t="shared" si="8"/>
        <v>0.64709621685058116</v>
      </c>
      <c r="T164" s="1">
        <v>149</v>
      </c>
      <c r="AB164" s="5">
        <f>L164</f>
        <v>0.53029290476112856</v>
      </c>
      <c r="AC164" s="1">
        <v>149</v>
      </c>
      <c r="AM164" s="5">
        <f t="shared" si="9"/>
        <v>0.30684911411386934</v>
      </c>
      <c r="AN164" s="1">
        <v>149</v>
      </c>
    </row>
    <row r="165" spans="1:42" x14ac:dyDescent="0.25">
      <c r="A165" s="4" t="str">
        <f>[5]SNF!A171</f>
        <v>1989T3</v>
      </c>
      <c r="B165" s="1">
        <v>125.351</v>
      </c>
      <c r="C165" s="1">
        <v>58.473999999999997</v>
      </c>
      <c r="D165" s="1">
        <f t="shared" si="10"/>
        <v>66.87700000000001</v>
      </c>
      <c r="E165" s="1">
        <v>80.256999999999991</v>
      </c>
      <c r="F165" s="1">
        <v>4.4089999999999998</v>
      </c>
      <c r="G165" s="1">
        <v>-1.9319999999999999</v>
      </c>
      <c r="H165" s="1">
        <f>B165-E165-F165-G165</f>
        <v>42.617000000000012</v>
      </c>
      <c r="I165" s="1">
        <v>3.8620000000000001</v>
      </c>
      <c r="J165" s="1">
        <v>1.514</v>
      </c>
      <c r="K165" s="1">
        <f>H165-I165+J165</f>
        <v>40.269000000000013</v>
      </c>
      <c r="L165" s="5">
        <f>D165/B165</f>
        <v>0.53351788178793957</v>
      </c>
      <c r="M165" s="5">
        <f>H165/B165</f>
        <v>0.33998133241856876</v>
      </c>
      <c r="N165" s="5">
        <f>K165/B165</f>
        <v>0.32124993019600973</v>
      </c>
      <c r="O165" s="5">
        <f>E165/B165</f>
        <v>0.64025815510047779</v>
      </c>
      <c r="S165" s="5">
        <f t="shared" si="8"/>
        <v>0.64025815510047779</v>
      </c>
      <c r="T165" s="1">
        <v>150</v>
      </c>
      <c r="U165" s="5">
        <f t="shared" ref="U165:U228" si="11">O165</f>
        <v>0.64025815510047779</v>
      </c>
      <c r="V165" s="1">
        <v>150</v>
      </c>
      <c r="AB165" s="5">
        <f>L165</f>
        <v>0.53351788178793957</v>
      </c>
      <c r="AC165" s="1">
        <v>150</v>
      </c>
      <c r="AD165" s="5">
        <f>L165</f>
        <v>0.53351788178793957</v>
      </c>
      <c r="AE165" s="1">
        <v>150</v>
      </c>
      <c r="AM165" s="5">
        <f t="shared" si="9"/>
        <v>0.32124993019600973</v>
      </c>
      <c r="AN165" s="1">
        <v>150</v>
      </c>
      <c r="AO165" s="5">
        <f t="shared" ref="AO165:AO228" si="12">N165</f>
        <v>0.32124993019600973</v>
      </c>
      <c r="AP165" s="1">
        <v>150</v>
      </c>
    </row>
    <row r="166" spans="1:42" x14ac:dyDescent="0.25">
      <c r="A166" s="4" t="str">
        <f>[5]SNF!A172</f>
        <v>1989T4</v>
      </c>
      <c r="B166" s="1">
        <v>128.37100000000001</v>
      </c>
      <c r="C166" s="1">
        <v>59.866</v>
      </c>
      <c r="D166" s="1">
        <f t="shared" si="10"/>
        <v>68.50500000000001</v>
      </c>
      <c r="E166" s="1">
        <v>82.423000000000002</v>
      </c>
      <c r="F166" s="1">
        <v>4.6050000000000004</v>
      </c>
      <c r="G166" s="1">
        <v>-1.931</v>
      </c>
      <c r="H166" s="1">
        <f>B166-E166-F166-G166</f>
        <v>43.274000000000001</v>
      </c>
      <c r="I166" s="1">
        <v>5.8220000000000001</v>
      </c>
      <c r="J166" s="1">
        <v>1.883</v>
      </c>
      <c r="K166" s="1">
        <f>H166-I166+J166</f>
        <v>39.335000000000001</v>
      </c>
      <c r="L166" s="5">
        <f>D166/B166</f>
        <v>0.53364856548597428</v>
      </c>
      <c r="M166" s="5">
        <f>H166/B166</f>
        <v>0.3371010586503182</v>
      </c>
      <c r="N166" s="5">
        <f>K166/B166</f>
        <v>0.30641655825692715</v>
      </c>
      <c r="O166" s="5">
        <f>E166/B166</f>
        <v>0.64206869152690249</v>
      </c>
      <c r="U166" s="5">
        <f t="shared" si="11"/>
        <v>0.64206869152690249</v>
      </c>
      <c r="V166" s="1">
        <v>151</v>
      </c>
      <c r="AD166" s="5">
        <f>L166</f>
        <v>0.53364856548597428</v>
      </c>
      <c r="AE166" s="1">
        <v>151</v>
      </c>
      <c r="AO166" s="5">
        <f t="shared" si="12"/>
        <v>0.30641655825692715</v>
      </c>
      <c r="AP166" s="1">
        <v>151</v>
      </c>
    </row>
    <row r="167" spans="1:42" x14ac:dyDescent="0.25">
      <c r="A167" s="4" t="str">
        <f>[5]SNF!A173</f>
        <v>1990T1</v>
      </c>
      <c r="B167" s="1">
        <v>130.584</v>
      </c>
      <c r="C167" s="1">
        <v>61.234000000000002</v>
      </c>
      <c r="D167" s="1">
        <f t="shared" si="10"/>
        <v>69.349999999999994</v>
      </c>
      <c r="E167" s="1">
        <v>83.915999999999997</v>
      </c>
      <c r="F167" s="1">
        <v>4.8759999999999994</v>
      </c>
      <c r="G167" s="1">
        <v>-1.948</v>
      </c>
      <c r="H167" s="1">
        <f>B167-E167-F167-G167</f>
        <v>43.740000000000009</v>
      </c>
      <c r="I167" s="1">
        <v>4.2210000000000001</v>
      </c>
      <c r="J167" s="1">
        <v>1.62</v>
      </c>
      <c r="K167" s="1">
        <f>H167-I167+J167</f>
        <v>41.139000000000003</v>
      </c>
      <c r="L167" s="5">
        <f>D167/B167</f>
        <v>0.53107578263799537</v>
      </c>
      <c r="M167" s="5">
        <f>H167/B167</f>
        <v>0.33495680941003497</v>
      </c>
      <c r="N167" s="5">
        <f>K167/B167</f>
        <v>0.3150385958463518</v>
      </c>
      <c r="O167" s="5">
        <f>E167/B167</f>
        <v>0.64262084175702994</v>
      </c>
      <c r="P167" s="5"/>
      <c r="Q167" s="5"/>
      <c r="U167" s="5">
        <f t="shared" si="11"/>
        <v>0.64262084175702994</v>
      </c>
      <c r="V167" s="1">
        <v>152</v>
      </c>
      <c r="AD167" s="5">
        <f>L167</f>
        <v>0.53107578263799537</v>
      </c>
      <c r="AE167" s="1">
        <v>152</v>
      </c>
      <c r="AO167" s="5">
        <f t="shared" si="12"/>
        <v>0.3150385958463518</v>
      </c>
      <c r="AP167" s="1">
        <v>152</v>
      </c>
    </row>
    <row r="168" spans="1:42" x14ac:dyDescent="0.25">
      <c r="A168" s="4" t="str">
        <f>[5]SNF!A174</f>
        <v>1990T2</v>
      </c>
      <c r="B168" s="1">
        <v>133.05099999999999</v>
      </c>
      <c r="C168" s="1">
        <v>62.334000000000003</v>
      </c>
      <c r="D168" s="1">
        <f t="shared" si="10"/>
        <v>70.716999999999985</v>
      </c>
      <c r="E168" s="1">
        <v>85.466000000000008</v>
      </c>
      <c r="F168" s="1">
        <v>5.0359999999999996</v>
      </c>
      <c r="G168" s="1">
        <v>-1.984</v>
      </c>
      <c r="H168" s="1">
        <f>B168-E168-F168-G168</f>
        <v>44.53299999999998</v>
      </c>
      <c r="I168" s="1">
        <v>4.5309999999999997</v>
      </c>
      <c r="J168" s="1">
        <v>1.9020000000000001</v>
      </c>
      <c r="K168" s="1">
        <f>H168-I168+J168</f>
        <v>41.903999999999982</v>
      </c>
      <c r="L168" s="5">
        <f>D168/B168</f>
        <v>0.53150295751253274</v>
      </c>
      <c r="M168" s="5">
        <f>H168/B168</f>
        <v>0.33470624046418279</v>
      </c>
      <c r="N168" s="5">
        <f>K168/B168</f>
        <v>0.31494690006087883</v>
      </c>
      <c r="O168" s="5">
        <f>E168/B168</f>
        <v>0.64235518710870276</v>
      </c>
      <c r="U168" s="5">
        <f t="shared" si="11"/>
        <v>0.64235518710870276</v>
      </c>
      <c r="V168" s="1">
        <v>153</v>
      </c>
      <c r="AD168" s="5">
        <f>L168</f>
        <v>0.53150295751253274</v>
      </c>
      <c r="AE168" s="1">
        <v>153</v>
      </c>
      <c r="AO168" s="5">
        <f t="shared" si="12"/>
        <v>0.31494690006087883</v>
      </c>
      <c r="AP168" s="1">
        <v>153</v>
      </c>
    </row>
    <row r="169" spans="1:42" x14ac:dyDescent="0.25">
      <c r="A169" s="4" t="str">
        <f>[5]SNF!A175</f>
        <v>1990T3</v>
      </c>
      <c r="B169" s="1">
        <v>133.50299999999999</v>
      </c>
      <c r="C169" s="1">
        <v>63.335000000000001</v>
      </c>
      <c r="D169" s="1">
        <f t="shared" si="10"/>
        <v>70.167999999999978</v>
      </c>
      <c r="E169" s="1">
        <v>86.768000000000001</v>
      </c>
      <c r="F169" s="1">
        <v>5.1149999999999993</v>
      </c>
      <c r="G169" s="1">
        <v>-2.04</v>
      </c>
      <c r="H169" s="1">
        <f>B169-E169-F169-G169</f>
        <v>43.659999999999982</v>
      </c>
      <c r="I169" s="1">
        <v>4.7149999999999999</v>
      </c>
      <c r="J169" s="1">
        <v>1.968</v>
      </c>
      <c r="K169" s="1">
        <f>H169-I169+J169</f>
        <v>40.912999999999982</v>
      </c>
      <c r="L169" s="5">
        <f>D169/B169</f>
        <v>0.52559118521681147</v>
      </c>
      <c r="M169" s="5">
        <f>H169/B169</f>
        <v>0.32703384942660457</v>
      </c>
      <c r="N169" s="5">
        <f>K169/B169</f>
        <v>0.30645753278952526</v>
      </c>
      <c r="O169" s="5">
        <f>E169/B169</f>
        <v>0.64993296030800818</v>
      </c>
      <c r="U169" s="5">
        <f t="shared" si="11"/>
        <v>0.64993296030800818</v>
      </c>
      <c r="V169" s="1">
        <v>154</v>
      </c>
      <c r="AD169" s="5">
        <f>L169</f>
        <v>0.52559118521681147</v>
      </c>
      <c r="AE169" s="1">
        <v>154</v>
      </c>
      <c r="AO169" s="5">
        <f t="shared" si="12"/>
        <v>0.30645753278952526</v>
      </c>
      <c r="AP169" s="1">
        <v>154</v>
      </c>
    </row>
    <row r="170" spans="1:42" x14ac:dyDescent="0.25">
      <c r="A170" s="4" t="str">
        <f>[5]SNF!A176</f>
        <v>1990T4</v>
      </c>
      <c r="B170" s="1">
        <v>134.363</v>
      </c>
      <c r="C170" s="1">
        <v>64.206999999999994</v>
      </c>
      <c r="D170" s="1">
        <f t="shared" si="10"/>
        <v>70.156000000000006</v>
      </c>
      <c r="E170" s="1">
        <v>87.795000000000002</v>
      </c>
      <c r="F170" s="1">
        <v>5.0890000000000004</v>
      </c>
      <c r="G170" s="1">
        <v>-2.1150000000000002</v>
      </c>
      <c r="H170" s="1">
        <f>B170-E170-F170-G170</f>
        <v>43.594000000000001</v>
      </c>
      <c r="I170" s="1">
        <v>4.7889999999999997</v>
      </c>
      <c r="J170" s="1">
        <v>1.82</v>
      </c>
      <c r="K170" s="1">
        <f>H170-I170+J170</f>
        <v>40.625</v>
      </c>
      <c r="L170" s="5">
        <f>D170/B170</f>
        <v>0.52213779090969992</v>
      </c>
      <c r="M170" s="5">
        <f>H170/B170</f>
        <v>0.32444943920573371</v>
      </c>
      <c r="N170" s="5">
        <f>K170/B170</f>
        <v>0.3023525821840834</v>
      </c>
      <c r="O170" s="5">
        <f>E170/B170</f>
        <v>0.65341649114711642</v>
      </c>
      <c r="U170" s="5">
        <f t="shared" si="11"/>
        <v>0.65341649114711642</v>
      </c>
      <c r="V170" s="1">
        <v>155</v>
      </c>
      <c r="AD170" s="5">
        <f>L170</f>
        <v>0.52213779090969992</v>
      </c>
      <c r="AE170" s="1">
        <v>155</v>
      </c>
      <c r="AO170" s="5">
        <f t="shared" si="12"/>
        <v>0.3023525821840834</v>
      </c>
      <c r="AP170" s="1">
        <v>155</v>
      </c>
    </row>
    <row r="171" spans="1:42" x14ac:dyDescent="0.25">
      <c r="A171" s="4" t="str">
        <f>[5]SNF!A177</f>
        <v>1991T1</v>
      </c>
      <c r="B171" s="1">
        <v>135.22900000000001</v>
      </c>
      <c r="C171" s="1">
        <v>64.95</v>
      </c>
      <c r="D171" s="1">
        <f t="shared" si="10"/>
        <v>70.279000000000011</v>
      </c>
      <c r="E171" s="1">
        <v>88.04</v>
      </c>
      <c r="F171" s="1">
        <v>5.3689999999999998</v>
      </c>
      <c r="G171" s="1">
        <v>-2.2090000000000001</v>
      </c>
      <c r="H171" s="1">
        <f>B171-E171-F171-G171</f>
        <v>44.029000000000011</v>
      </c>
      <c r="I171" s="1">
        <v>4.5670000000000002</v>
      </c>
      <c r="J171" s="1">
        <v>2.1950000000000003</v>
      </c>
      <c r="K171" s="1">
        <f>H171-I171+J171</f>
        <v>41.657000000000011</v>
      </c>
      <c r="L171" s="5">
        <f>D171/B171</f>
        <v>0.51970361386980601</v>
      </c>
      <c r="M171" s="5">
        <f>H171/B171</f>
        <v>0.32558844626522421</v>
      </c>
      <c r="N171" s="5">
        <f>K171/B171</f>
        <v>0.30804782997729779</v>
      </c>
      <c r="O171" s="5">
        <f>E171/B171</f>
        <v>0.65104378498694804</v>
      </c>
      <c r="U171" s="5">
        <f t="shared" si="11"/>
        <v>0.65104378498694804</v>
      </c>
      <c r="V171" s="1">
        <v>156</v>
      </c>
      <c r="AD171" s="5">
        <f>L171</f>
        <v>0.51970361386980601</v>
      </c>
      <c r="AE171" s="1">
        <v>156</v>
      </c>
      <c r="AO171" s="5">
        <f t="shared" si="12"/>
        <v>0.30804782997729779</v>
      </c>
      <c r="AP171" s="1">
        <v>156</v>
      </c>
    </row>
    <row r="172" spans="1:42" x14ac:dyDescent="0.25">
      <c r="A172" s="4" t="str">
        <f>[5]SNF!A178</f>
        <v>1991T2</v>
      </c>
      <c r="B172" s="1">
        <v>137.447</v>
      </c>
      <c r="C172" s="1">
        <v>65.498999999999995</v>
      </c>
      <c r="D172" s="1">
        <f t="shared" si="10"/>
        <v>71.948000000000008</v>
      </c>
      <c r="E172" s="1">
        <v>89.453999999999994</v>
      </c>
      <c r="F172" s="1">
        <v>5.3569999999999993</v>
      </c>
      <c r="G172" s="1">
        <v>-2.2690000000000001</v>
      </c>
      <c r="H172" s="1">
        <f>B172-E172-F172-G172</f>
        <v>44.905000000000008</v>
      </c>
      <c r="I172" s="1">
        <v>4.3940000000000001</v>
      </c>
      <c r="J172" s="1">
        <v>1.948</v>
      </c>
      <c r="K172" s="1">
        <f>H172-I172+J172</f>
        <v>42.45900000000001</v>
      </c>
      <c r="L172" s="5">
        <f>D172/B172</f>
        <v>0.52345995183598049</v>
      </c>
      <c r="M172" s="5">
        <f>H172/B172</f>
        <v>0.32670774916877054</v>
      </c>
      <c r="N172" s="5">
        <f>K172/B172</f>
        <v>0.30891179872969227</v>
      </c>
      <c r="O172" s="5">
        <f>E172/B172</f>
        <v>0.65082540906676745</v>
      </c>
      <c r="U172" s="5">
        <f t="shared" si="11"/>
        <v>0.65082540906676745</v>
      </c>
      <c r="V172" s="1">
        <v>157</v>
      </c>
      <c r="AD172" s="5">
        <f>L172</f>
        <v>0.52345995183598049</v>
      </c>
      <c r="AE172" s="1">
        <v>157</v>
      </c>
      <c r="AO172" s="5">
        <f t="shared" si="12"/>
        <v>0.30891179872969227</v>
      </c>
      <c r="AP172" s="1">
        <v>157</v>
      </c>
    </row>
    <row r="173" spans="1:42" x14ac:dyDescent="0.25">
      <c r="A173" s="4" t="str">
        <f>[5]SNF!A179</f>
        <v>1991T3</v>
      </c>
      <c r="B173" s="1">
        <v>138.99799999999999</v>
      </c>
      <c r="C173" s="1">
        <v>66.009</v>
      </c>
      <c r="D173" s="1">
        <f t="shared" si="10"/>
        <v>72.98899999999999</v>
      </c>
      <c r="E173" s="1">
        <v>89.86099999999999</v>
      </c>
      <c r="F173" s="1">
        <v>5.5129999999999999</v>
      </c>
      <c r="G173" s="1">
        <v>-2.2949999999999999</v>
      </c>
      <c r="H173" s="1">
        <f>B173-E173-F173-G173</f>
        <v>45.919000000000004</v>
      </c>
      <c r="I173" s="1">
        <v>4.2119999999999997</v>
      </c>
      <c r="J173" s="1">
        <v>1.8159999999999998</v>
      </c>
      <c r="K173" s="1">
        <f>H173-I173+J173</f>
        <v>43.52300000000001</v>
      </c>
      <c r="L173" s="5">
        <f>D173/B173</f>
        <v>0.52510827493920775</v>
      </c>
      <c r="M173" s="5">
        <f>H173/B173</f>
        <v>0.33035727132764503</v>
      </c>
      <c r="N173" s="5">
        <f>K173/B173</f>
        <v>0.31311961323184517</v>
      </c>
      <c r="O173" s="5">
        <f>E173/B173</f>
        <v>0.64649131642181901</v>
      </c>
      <c r="U173" s="5">
        <f t="shared" si="11"/>
        <v>0.64649131642181901</v>
      </c>
      <c r="V173" s="1">
        <v>158</v>
      </c>
      <c r="AD173" s="5">
        <f>L173</f>
        <v>0.52510827493920775</v>
      </c>
      <c r="AE173" s="1">
        <v>158</v>
      </c>
      <c r="AO173" s="5">
        <f t="shared" si="12"/>
        <v>0.31311961323184517</v>
      </c>
      <c r="AP173" s="1">
        <v>158</v>
      </c>
    </row>
    <row r="174" spans="1:42" x14ac:dyDescent="0.25">
      <c r="A174" s="4" t="str">
        <f>[5]SNF!A180</f>
        <v>1991T4</v>
      </c>
      <c r="B174" s="1">
        <v>140.56700000000001</v>
      </c>
      <c r="C174" s="1">
        <v>66.388999999999996</v>
      </c>
      <c r="D174" s="1">
        <f t="shared" si="10"/>
        <v>74.178000000000011</v>
      </c>
      <c r="E174" s="1">
        <v>91.233000000000004</v>
      </c>
      <c r="F174" s="1">
        <v>5.569</v>
      </c>
      <c r="G174" s="1">
        <v>-2.286</v>
      </c>
      <c r="H174" s="1">
        <f>B174-E174-F174-G174</f>
        <v>46.051000000000002</v>
      </c>
      <c r="I174" s="1">
        <v>3.6509999999999998</v>
      </c>
      <c r="J174" s="1">
        <v>1.8029999999999999</v>
      </c>
      <c r="K174" s="1">
        <f>H174-I174+J174</f>
        <v>44.203000000000003</v>
      </c>
      <c r="L174" s="5">
        <f>D174/B174</f>
        <v>0.52770564926334063</v>
      </c>
      <c r="M174" s="5">
        <f>H174/B174</f>
        <v>0.32760889824781064</v>
      </c>
      <c r="N174" s="5">
        <f>K174/B174</f>
        <v>0.31446214260815125</v>
      </c>
      <c r="O174" s="5">
        <f>E174/B174</f>
        <v>0.64903569116506721</v>
      </c>
      <c r="U174" s="5">
        <f t="shared" si="11"/>
        <v>0.64903569116506721</v>
      </c>
      <c r="V174" s="1">
        <v>159</v>
      </c>
      <c r="AD174" s="5">
        <f>L174</f>
        <v>0.52770564926334063</v>
      </c>
      <c r="AE174" s="1">
        <v>159</v>
      </c>
      <c r="AO174" s="5">
        <f t="shared" si="12"/>
        <v>0.31446214260815125</v>
      </c>
      <c r="AP174" s="1">
        <v>159</v>
      </c>
    </row>
    <row r="175" spans="1:42" x14ac:dyDescent="0.25">
      <c r="A175" s="4" t="str">
        <f>[5]SNF!A181</f>
        <v>1992T1</v>
      </c>
      <c r="B175" s="1">
        <v>143.21</v>
      </c>
      <c r="C175" s="1">
        <v>66.846000000000004</v>
      </c>
      <c r="D175" s="1">
        <f t="shared" si="10"/>
        <v>76.364000000000004</v>
      </c>
      <c r="E175" s="1">
        <v>92.317000000000007</v>
      </c>
      <c r="F175" s="1">
        <v>5.7830000000000004</v>
      </c>
      <c r="G175" s="1">
        <v>-2.2429999999999999</v>
      </c>
      <c r="H175" s="1">
        <f>B175-E175-F175-G175</f>
        <v>47.353000000000002</v>
      </c>
      <c r="I175" s="1">
        <v>3.2789999999999999</v>
      </c>
      <c r="J175" s="1">
        <v>1.9609999999999999</v>
      </c>
      <c r="K175" s="1">
        <f>H175-I175+J175</f>
        <v>46.034999999999997</v>
      </c>
      <c r="L175" s="5">
        <f>D175/B175</f>
        <v>0.53323091962851754</v>
      </c>
      <c r="M175" s="5">
        <f>H175/B175</f>
        <v>0.33065428391872076</v>
      </c>
      <c r="N175" s="5">
        <f>K175/B175</f>
        <v>0.32145101599050341</v>
      </c>
      <c r="O175" s="5">
        <f>E175/B175</f>
        <v>0.6446267718734725</v>
      </c>
      <c r="U175" s="5">
        <f t="shared" si="11"/>
        <v>0.6446267718734725</v>
      </c>
      <c r="V175" s="1">
        <v>160</v>
      </c>
      <c r="AD175" s="5">
        <f>L175</f>
        <v>0.53323091962851754</v>
      </c>
      <c r="AE175" s="1">
        <v>160</v>
      </c>
      <c r="AO175" s="5">
        <f t="shared" si="12"/>
        <v>0.32145101599050341</v>
      </c>
      <c r="AP175" s="1">
        <v>160</v>
      </c>
    </row>
    <row r="176" spans="1:42" x14ac:dyDescent="0.25">
      <c r="A176" s="4" t="str">
        <f>[5]SNF!A182</f>
        <v>1992T2</v>
      </c>
      <c r="B176" s="1">
        <v>143.05600000000001</v>
      </c>
      <c r="C176" s="1">
        <v>67.331000000000003</v>
      </c>
      <c r="D176" s="1">
        <f t="shared" si="10"/>
        <v>75.725000000000009</v>
      </c>
      <c r="E176" s="1">
        <v>92.283000000000015</v>
      </c>
      <c r="F176" s="1">
        <v>5.9269999999999996</v>
      </c>
      <c r="G176" s="1">
        <v>-2.2599999999999998</v>
      </c>
      <c r="H176" s="1">
        <f>B176-E176-F176-G176</f>
        <v>47.105999999999995</v>
      </c>
      <c r="I176" s="1">
        <v>3.1589999999999998</v>
      </c>
      <c r="J176" s="1">
        <v>2.2330000000000001</v>
      </c>
      <c r="K176" s="1">
        <f>H176-I176+J176</f>
        <v>46.179999999999993</v>
      </c>
      <c r="L176" s="5">
        <f>D176/B176</f>
        <v>0.52933816127949895</v>
      </c>
      <c r="M176" s="5">
        <f>H176/B176</f>
        <v>0.3292836371770495</v>
      </c>
      <c r="N176" s="5">
        <f>K176/B176</f>
        <v>0.32281064757857053</v>
      </c>
      <c r="O176" s="5">
        <f>E176/B176</f>
        <v>0.64508304440219222</v>
      </c>
      <c r="U176" s="5">
        <f t="shared" si="11"/>
        <v>0.64508304440219222</v>
      </c>
      <c r="V176" s="1">
        <v>161</v>
      </c>
      <c r="AD176" s="5">
        <f>L176</f>
        <v>0.52933816127949895</v>
      </c>
      <c r="AE176" s="1">
        <v>161</v>
      </c>
      <c r="AO176" s="5">
        <f t="shared" si="12"/>
        <v>0.32281064757857053</v>
      </c>
      <c r="AP176" s="1">
        <v>161</v>
      </c>
    </row>
    <row r="177" spans="1:42" x14ac:dyDescent="0.25">
      <c r="A177" s="4" t="str">
        <f>[5]SNF!A183</f>
        <v>1992T3</v>
      </c>
      <c r="B177" s="1">
        <v>142.91800000000001</v>
      </c>
      <c r="C177" s="1">
        <v>67.616</v>
      </c>
      <c r="D177" s="1">
        <f t="shared" si="10"/>
        <v>75.302000000000007</v>
      </c>
      <c r="E177" s="1">
        <v>92.954000000000008</v>
      </c>
      <c r="F177" s="1">
        <v>6.0609999999999999</v>
      </c>
      <c r="G177" s="1">
        <v>-2.3380000000000001</v>
      </c>
      <c r="H177" s="1">
        <f>B177-E177-F177-G177</f>
        <v>46.241</v>
      </c>
      <c r="I177" s="1">
        <v>3.0910000000000002</v>
      </c>
      <c r="J177" s="1">
        <v>2.6760000000000002</v>
      </c>
      <c r="K177" s="1">
        <f>H177-I177+J177</f>
        <v>45.826000000000001</v>
      </c>
      <c r="L177" s="5">
        <f>D177/B177</f>
        <v>0.52688954505380714</v>
      </c>
      <c r="M177" s="5">
        <f>H177/B177</f>
        <v>0.32354916805440881</v>
      </c>
      <c r="N177" s="5">
        <f>K177/B177</f>
        <v>0.32064540505744554</v>
      </c>
      <c r="O177" s="5">
        <f>E177/B177</f>
        <v>0.65040092920415904</v>
      </c>
      <c r="U177" s="5">
        <f t="shared" si="11"/>
        <v>0.65040092920415904</v>
      </c>
      <c r="V177" s="1">
        <v>162</v>
      </c>
      <c r="AD177" s="5">
        <f>L177</f>
        <v>0.52688954505380714</v>
      </c>
      <c r="AE177" s="1">
        <v>162</v>
      </c>
      <c r="AO177" s="5">
        <f t="shared" si="12"/>
        <v>0.32064540505744554</v>
      </c>
      <c r="AP177" s="1">
        <v>162</v>
      </c>
    </row>
    <row r="178" spans="1:42" x14ac:dyDescent="0.25">
      <c r="A178" s="4" t="str">
        <f>[5]SNF!A184</f>
        <v>1992T4</v>
      </c>
      <c r="B178" s="1">
        <v>142.12299999999999</v>
      </c>
      <c r="C178" s="1">
        <v>67.569000000000003</v>
      </c>
      <c r="D178" s="1">
        <f t="shared" si="10"/>
        <v>74.553999999999988</v>
      </c>
      <c r="E178" s="1">
        <v>93.161000000000001</v>
      </c>
      <c r="F178" s="1">
        <v>6.1559999999999997</v>
      </c>
      <c r="G178" s="1">
        <v>-2.476</v>
      </c>
      <c r="H178" s="1">
        <f>B178-E178-F178-G178</f>
        <v>45.281999999999989</v>
      </c>
      <c r="I178" s="1">
        <v>3.1789999999999998</v>
      </c>
      <c r="J178" s="1">
        <v>3.2879999999999998</v>
      </c>
      <c r="K178" s="1">
        <f>H178-I178+J178</f>
        <v>45.390999999999984</v>
      </c>
      <c r="L178" s="5">
        <f>D178/B178</f>
        <v>0.52457378467946769</v>
      </c>
      <c r="M178" s="5">
        <f>H178/B178</f>
        <v>0.31861134369524985</v>
      </c>
      <c r="N178" s="5">
        <f>K178/B178</f>
        <v>0.31937828500664905</v>
      </c>
      <c r="O178" s="5">
        <f>E178/B178</f>
        <v>0.65549559184649919</v>
      </c>
      <c r="U178" s="5">
        <f t="shared" si="11"/>
        <v>0.65549559184649919</v>
      </c>
      <c r="V178" s="1">
        <v>163</v>
      </c>
      <c r="AD178" s="5">
        <f>L178</f>
        <v>0.52457378467946769</v>
      </c>
      <c r="AE178" s="1">
        <v>163</v>
      </c>
      <c r="AO178" s="5">
        <f t="shared" si="12"/>
        <v>0.31937828500664905</v>
      </c>
      <c r="AP178" s="1">
        <v>163</v>
      </c>
    </row>
    <row r="179" spans="1:42" x14ac:dyDescent="0.25">
      <c r="A179" s="4" t="str">
        <f>[5]SNF!A185</f>
        <v>1993T1</v>
      </c>
      <c r="B179" s="1">
        <v>142.33099999999999</v>
      </c>
      <c r="C179" s="1">
        <v>67.39</v>
      </c>
      <c r="D179" s="1">
        <f t="shared" si="10"/>
        <v>74.940999999999988</v>
      </c>
      <c r="E179" s="1">
        <v>92.980999999999995</v>
      </c>
      <c r="F179" s="1">
        <v>6.4279999999999999</v>
      </c>
      <c r="G179" s="1">
        <v>-2.44</v>
      </c>
      <c r="H179" s="1">
        <f>B179-E179-F179-G179</f>
        <v>45.361999999999995</v>
      </c>
      <c r="I179" s="1">
        <v>3.0590000000000002</v>
      </c>
      <c r="J179" s="1">
        <v>4.1359999999999992</v>
      </c>
      <c r="K179" s="1">
        <f>H179-I179+J179</f>
        <v>46.438999999999993</v>
      </c>
      <c r="L179" s="5">
        <f>D179/B179</f>
        <v>0.52652619597979355</v>
      </c>
      <c r="M179" s="5">
        <f>H179/B179</f>
        <v>0.31870780083045858</v>
      </c>
      <c r="N179" s="5">
        <f>K179/B179</f>
        <v>0.32627466960816687</v>
      </c>
      <c r="O179" s="5">
        <f>E179/B179</f>
        <v>0.6532730044754832</v>
      </c>
      <c r="U179" s="5">
        <f t="shared" si="11"/>
        <v>0.6532730044754832</v>
      </c>
      <c r="V179" s="1">
        <v>164</v>
      </c>
      <c r="AD179" s="5">
        <f>L179</f>
        <v>0.52652619597979355</v>
      </c>
      <c r="AE179" s="1">
        <v>164</v>
      </c>
      <c r="AO179" s="5">
        <f t="shared" si="12"/>
        <v>0.32627466960816687</v>
      </c>
      <c r="AP179" s="1">
        <v>164</v>
      </c>
    </row>
    <row r="180" spans="1:42" x14ac:dyDescent="0.25">
      <c r="A180" s="4" t="str">
        <f>[5]SNF!A186</f>
        <v>1993T2</v>
      </c>
      <c r="B180" s="1">
        <v>141.63</v>
      </c>
      <c r="C180" s="1">
        <v>67.097999999999999</v>
      </c>
      <c r="D180" s="1">
        <f t="shared" si="10"/>
        <v>74.531999999999996</v>
      </c>
      <c r="E180" s="1">
        <v>92.594999999999999</v>
      </c>
      <c r="F180" s="1">
        <v>6.5500000000000007</v>
      </c>
      <c r="G180" s="1">
        <v>-2.4750000000000001</v>
      </c>
      <c r="H180" s="1">
        <f>B180-E180-F180-G180</f>
        <v>44.96</v>
      </c>
      <c r="I180" s="1">
        <v>3.1850000000000001</v>
      </c>
      <c r="J180" s="1">
        <v>4.5519999999999996</v>
      </c>
      <c r="K180" s="1">
        <f>H180-I180+J180</f>
        <v>46.326999999999998</v>
      </c>
      <c r="L180" s="5">
        <f>D180/B180</f>
        <v>0.52624443973734381</v>
      </c>
      <c r="M180" s="5">
        <f>H180/B180</f>
        <v>0.31744686860128507</v>
      </c>
      <c r="N180" s="5">
        <f>K180/B180</f>
        <v>0.3270987785073784</v>
      </c>
      <c r="O180" s="5">
        <f>E180/B180</f>
        <v>0.65378097860622753</v>
      </c>
      <c r="U180" s="5">
        <f t="shared" si="11"/>
        <v>0.65378097860622753</v>
      </c>
      <c r="V180" s="1">
        <v>165</v>
      </c>
      <c r="AD180" s="5">
        <f>L180</f>
        <v>0.52624443973734381</v>
      </c>
      <c r="AE180" s="1">
        <v>165</v>
      </c>
      <c r="AO180" s="5">
        <f t="shared" si="12"/>
        <v>0.3270987785073784</v>
      </c>
      <c r="AP180" s="1">
        <v>165</v>
      </c>
    </row>
    <row r="181" spans="1:42" x14ac:dyDescent="0.25">
      <c r="A181" s="4" t="str">
        <f>[5]SNF!A187</f>
        <v>1993T3</v>
      </c>
      <c r="B181" s="1">
        <v>140.99199999999999</v>
      </c>
      <c r="C181" s="1">
        <v>67.085999999999999</v>
      </c>
      <c r="D181" s="1">
        <f t="shared" si="10"/>
        <v>73.905999999999992</v>
      </c>
      <c r="E181" s="1">
        <v>92.207999999999984</v>
      </c>
      <c r="F181" s="1">
        <v>6.641</v>
      </c>
      <c r="G181" s="1">
        <v>-2.4780000000000002</v>
      </c>
      <c r="H181" s="1">
        <f>B181-E181-F181-G181</f>
        <v>44.621000000000009</v>
      </c>
      <c r="I181" s="1">
        <v>3.2879999999999998</v>
      </c>
      <c r="J181" s="1">
        <v>4.5999999999999996</v>
      </c>
      <c r="K181" s="1">
        <f>H181-I181+J181</f>
        <v>45.933000000000014</v>
      </c>
      <c r="L181" s="5">
        <f>D181/B181</f>
        <v>0.52418576940535633</v>
      </c>
      <c r="M181" s="5">
        <f>H181/B181</f>
        <v>0.31647894916023611</v>
      </c>
      <c r="N181" s="5">
        <f>K181/B181</f>
        <v>0.32578444167044951</v>
      </c>
      <c r="O181" s="5">
        <f>E181/B181</f>
        <v>0.65399455288243302</v>
      </c>
      <c r="U181" s="5">
        <f t="shared" si="11"/>
        <v>0.65399455288243302</v>
      </c>
      <c r="V181" s="1">
        <v>166</v>
      </c>
      <c r="AD181" s="5">
        <f>L181</f>
        <v>0.52418576940535633</v>
      </c>
      <c r="AE181" s="1">
        <v>166</v>
      </c>
      <c r="AO181" s="5">
        <f t="shared" si="12"/>
        <v>0.32578444167044951</v>
      </c>
      <c r="AP181" s="1">
        <v>166</v>
      </c>
    </row>
    <row r="182" spans="1:42" x14ac:dyDescent="0.25">
      <c r="A182" s="4" t="str">
        <f>[5]SNF!A188</f>
        <v>1993T4</v>
      </c>
      <c r="B182" s="1">
        <v>141.12299999999999</v>
      </c>
      <c r="C182" s="1">
        <v>67.299000000000007</v>
      </c>
      <c r="D182" s="1">
        <f t="shared" si="10"/>
        <v>73.823999999999984</v>
      </c>
      <c r="E182" s="1">
        <v>92.521000000000015</v>
      </c>
      <c r="F182" s="1">
        <v>6.7530000000000001</v>
      </c>
      <c r="G182" s="1">
        <v>-2.4500000000000002</v>
      </c>
      <c r="H182" s="1">
        <f>B182-E182-F182-G182</f>
        <v>44.298999999999978</v>
      </c>
      <c r="I182" s="1">
        <v>3.343</v>
      </c>
      <c r="J182" s="1">
        <v>4.28</v>
      </c>
      <c r="K182" s="1">
        <f>H182-I182+J182</f>
        <v>45.235999999999976</v>
      </c>
      <c r="L182" s="5">
        <f>D182/B182</f>
        <v>0.52311813099211313</v>
      </c>
      <c r="M182" s="5">
        <f>H182/B182</f>
        <v>0.31390347427421456</v>
      </c>
      <c r="N182" s="5">
        <f>K182/B182</f>
        <v>0.32054307235532109</v>
      </c>
      <c r="O182" s="5">
        <f>E182/B182</f>
        <v>0.65560539387626415</v>
      </c>
      <c r="U182" s="5">
        <f t="shared" si="11"/>
        <v>0.65560539387626415</v>
      </c>
      <c r="V182" s="1">
        <v>167</v>
      </c>
      <c r="AD182" s="5">
        <f>L182</f>
        <v>0.52311813099211313</v>
      </c>
      <c r="AE182" s="1">
        <v>167</v>
      </c>
      <c r="AO182" s="5">
        <f t="shared" si="12"/>
        <v>0.32054307235532109</v>
      </c>
      <c r="AP182" s="1">
        <v>167</v>
      </c>
    </row>
    <row r="183" spans="1:42" x14ac:dyDescent="0.25">
      <c r="A183" s="4" t="str">
        <f>[5]SNF!A189</f>
        <v>1994T1</v>
      </c>
      <c r="B183" s="1">
        <v>141.79</v>
      </c>
      <c r="C183" s="1">
        <v>67.515000000000001</v>
      </c>
      <c r="D183" s="1">
        <f t="shared" si="10"/>
        <v>74.274999999999991</v>
      </c>
      <c r="E183" s="1">
        <v>92.968999999999994</v>
      </c>
      <c r="F183" s="1">
        <v>6.8290000000000006</v>
      </c>
      <c r="G183" s="1">
        <v>-2.391</v>
      </c>
      <c r="H183" s="1">
        <f>B183-E183-F183-G183</f>
        <v>44.382999999999996</v>
      </c>
      <c r="I183" s="1">
        <v>3.5670000000000002</v>
      </c>
      <c r="J183" s="1">
        <v>2.7</v>
      </c>
      <c r="K183" s="1">
        <f>H183-I183+J183</f>
        <v>43.515999999999998</v>
      </c>
      <c r="L183" s="5">
        <f>D183/B183</f>
        <v>0.52383807038578178</v>
      </c>
      <c r="M183" s="5">
        <f>H183/B183</f>
        <v>0.31301925382608081</v>
      </c>
      <c r="N183" s="5">
        <f>K183/B183</f>
        <v>0.3069045771916214</v>
      </c>
      <c r="O183" s="5">
        <f>E183/B183</f>
        <v>0.65568093659637494</v>
      </c>
      <c r="U183" s="5">
        <f t="shared" si="11"/>
        <v>0.65568093659637494</v>
      </c>
      <c r="V183" s="1">
        <v>168</v>
      </c>
      <c r="AD183" s="5">
        <f>L183</f>
        <v>0.52383807038578178</v>
      </c>
      <c r="AE183" s="1">
        <v>168</v>
      </c>
      <c r="AO183" s="5">
        <f t="shared" si="12"/>
        <v>0.3069045771916214</v>
      </c>
      <c r="AP183" s="1">
        <v>168</v>
      </c>
    </row>
    <row r="184" spans="1:42" x14ac:dyDescent="0.25">
      <c r="A184" s="4" t="str">
        <f>[5]SNF!A190</f>
        <v>1994T2</v>
      </c>
      <c r="B184" s="1">
        <v>143.779</v>
      </c>
      <c r="C184" s="1">
        <v>67.971999999999994</v>
      </c>
      <c r="D184" s="1">
        <f t="shared" si="10"/>
        <v>75.807000000000002</v>
      </c>
      <c r="E184" s="1">
        <v>93.462999999999994</v>
      </c>
      <c r="F184" s="1">
        <v>6.9169999999999998</v>
      </c>
      <c r="G184" s="1">
        <v>-2.3380000000000001</v>
      </c>
      <c r="H184" s="1">
        <f>B184-E184-F184-G184</f>
        <v>45.737000000000002</v>
      </c>
      <c r="I184" s="1">
        <v>3.4340000000000002</v>
      </c>
      <c r="J184" s="1">
        <v>2.31</v>
      </c>
      <c r="K184" s="1">
        <f>H184-I184+J184</f>
        <v>44.613000000000007</v>
      </c>
      <c r="L184" s="5">
        <f>D184/B184</f>
        <v>0.52724667719207952</v>
      </c>
      <c r="M184" s="5">
        <f>H184/B184</f>
        <v>0.31810626030226946</v>
      </c>
      <c r="N184" s="5">
        <f>K184/B184</f>
        <v>0.31028870697389749</v>
      </c>
      <c r="O184" s="5">
        <f>E184/B184</f>
        <v>0.65004625153882001</v>
      </c>
      <c r="U184" s="5">
        <f t="shared" si="11"/>
        <v>0.65004625153882001</v>
      </c>
      <c r="V184" s="1">
        <v>169</v>
      </c>
      <c r="AD184" s="5">
        <f>L184</f>
        <v>0.52724667719207952</v>
      </c>
      <c r="AE184" s="1">
        <v>169</v>
      </c>
      <c r="AO184" s="5">
        <f t="shared" si="12"/>
        <v>0.31028870697389749</v>
      </c>
      <c r="AP184" s="1">
        <v>169</v>
      </c>
    </row>
    <row r="185" spans="1:42" x14ac:dyDescent="0.25">
      <c r="A185" s="4" t="str">
        <f>[5]SNF!A191</f>
        <v>1994T3</v>
      </c>
      <c r="B185" s="1">
        <v>145.626</v>
      </c>
      <c r="C185" s="1">
        <v>68.706999999999994</v>
      </c>
      <c r="D185" s="1">
        <f t="shared" si="10"/>
        <v>76.919000000000011</v>
      </c>
      <c r="E185" s="1">
        <v>94.424999999999997</v>
      </c>
      <c r="F185" s="1">
        <v>7.0129999999999999</v>
      </c>
      <c r="G185" s="1">
        <v>-2.2909999999999999</v>
      </c>
      <c r="H185" s="1">
        <f>B185-E185-F185-G185</f>
        <v>46.479000000000006</v>
      </c>
      <c r="I185" s="1">
        <v>3.5720000000000001</v>
      </c>
      <c r="J185" s="1">
        <v>2.2149999999999999</v>
      </c>
      <c r="K185" s="1">
        <f>H185-I185+J185</f>
        <v>45.122</v>
      </c>
      <c r="L185" s="5">
        <f>D185/B185</f>
        <v>0.52819551453723934</v>
      </c>
      <c r="M185" s="5">
        <f>H185/B185</f>
        <v>0.31916690700836392</v>
      </c>
      <c r="N185" s="5">
        <f>K185/B185</f>
        <v>0.30984851606169228</v>
      </c>
      <c r="O185" s="5">
        <f>E185/B185</f>
        <v>0.64840756458324744</v>
      </c>
      <c r="U185" s="5">
        <f t="shared" si="11"/>
        <v>0.64840756458324744</v>
      </c>
      <c r="V185" s="1">
        <v>170</v>
      </c>
      <c r="AD185" s="5">
        <f>L185</f>
        <v>0.52819551453723934</v>
      </c>
      <c r="AE185" s="1">
        <v>170</v>
      </c>
      <c r="AO185" s="5">
        <f t="shared" si="12"/>
        <v>0.30984851606169228</v>
      </c>
      <c r="AP185" s="1">
        <v>170</v>
      </c>
    </row>
    <row r="186" spans="1:42" x14ac:dyDescent="0.25">
      <c r="A186" s="4" t="str">
        <f>[5]SNF!A192</f>
        <v>1994T4</v>
      </c>
      <c r="B186" s="1">
        <v>148.58600000000001</v>
      </c>
      <c r="C186" s="1">
        <v>69.436999999999998</v>
      </c>
      <c r="D186" s="1">
        <f t="shared" si="10"/>
        <v>79.149000000000015</v>
      </c>
      <c r="E186" s="1">
        <v>95.807000000000002</v>
      </c>
      <c r="F186" s="1">
        <v>7.1420000000000003</v>
      </c>
      <c r="G186" s="1">
        <v>-2.2509999999999999</v>
      </c>
      <c r="H186" s="1">
        <f>B186-E186-F186-G186</f>
        <v>47.888000000000005</v>
      </c>
      <c r="I186" s="1">
        <v>3.6070000000000002</v>
      </c>
      <c r="J186" s="1">
        <v>2.4180000000000001</v>
      </c>
      <c r="K186" s="1">
        <f>H186-I186+J186</f>
        <v>46.699000000000005</v>
      </c>
      <c r="L186" s="5">
        <f>D186/B186</f>
        <v>0.53268141009247172</v>
      </c>
      <c r="M186" s="5">
        <f>H186/B186</f>
        <v>0.32229146756760396</v>
      </c>
      <c r="N186" s="5">
        <f>K186/B186</f>
        <v>0.31428936777354527</v>
      </c>
      <c r="O186" s="5">
        <f>E186/B186</f>
        <v>0.64479156851924135</v>
      </c>
      <c r="U186" s="5">
        <f t="shared" si="11"/>
        <v>0.64479156851924135</v>
      </c>
      <c r="V186" s="1">
        <v>171</v>
      </c>
      <c r="AD186" s="5">
        <f>L186</f>
        <v>0.53268141009247172</v>
      </c>
      <c r="AE186" s="1">
        <v>171</v>
      </c>
      <c r="AO186" s="5">
        <f t="shared" si="12"/>
        <v>0.31428936777354527</v>
      </c>
      <c r="AP186" s="1">
        <v>171</v>
      </c>
    </row>
    <row r="187" spans="1:42" x14ac:dyDescent="0.25">
      <c r="A187" s="4" t="str">
        <f>[5]SNF!A193</f>
        <v>1995T1</v>
      </c>
      <c r="B187" s="1">
        <v>150.27600000000001</v>
      </c>
      <c r="C187" s="1">
        <v>70.025999999999996</v>
      </c>
      <c r="D187" s="1">
        <f t="shared" si="10"/>
        <v>80.250000000000014</v>
      </c>
      <c r="E187" s="1">
        <v>96.064999999999998</v>
      </c>
      <c r="F187" s="1">
        <v>7.226</v>
      </c>
      <c r="G187" s="1">
        <v>-2.2160000000000002</v>
      </c>
      <c r="H187" s="1">
        <f>B187-E187-F187-G187</f>
        <v>49.201000000000015</v>
      </c>
      <c r="I187" s="1">
        <v>4.1509999999999998</v>
      </c>
      <c r="J187" s="1">
        <v>1.982</v>
      </c>
      <c r="K187" s="1">
        <f>H187-I187+J187</f>
        <v>47.032000000000011</v>
      </c>
      <c r="L187" s="5">
        <f>D187/B187</f>
        <v>0.5340174079693365</v>
      </c>
      <c r="M187" s="5">
        <f>H187/B187</f>
        <v>0.32740424285980468</v>
      </c>
      <c r="N187" s="5">
        <f>K187/B187</f>
        <v>0.31297080039394187</v>
      </c>
      <c r="O187" s="5">
        <f>E187/B187</f>
        <v>0.63925710026883864</v>
      </c>
      <c r="U187" s="5">
        <f t="shared" si="11"/>
        <v>0.63925710026883864</v>
      </c>
      <c r="V187" s="1">
        <v>172</v>
      </c>
      <c r="AD187" s="5">
        <f>L187</f>
        <v>0.5340174079693365</v>
      </c>
      <c r="AE187" s="1">
        <v>172</v>
      </c>
      <c r="AO187" s="5">
        <f t="shared" si="12"/>
        <v>0.31297080039394187</v>
      </c>
      <c r="AP187" s="1">
        <v>172</v>
      </c>
    </row>
    <row r="188" spans="1:42" x14ac:dyDescent="0.25">
      <c r="A188" s="4" t="str">
        <f>[5]SNF!A194</f>
        <v>1995T2</v>
      </c>
      <c r="B188" s="1">
        <v>152.077</v>
      </c>
      <c r="C188" s="1">
        <v>70.634</v>
      </c>
      <c r="D188" s="1">
        <f t="shared" si="10"/>
        <v>81.442999999999998</v>
      </c>
      <c r="E188" s="1">
        <v>96.864999999999995</v>
      </c>
      <c r="F188" s="1">
        <v>7.3919999999999995</v>
      </c>
      <c r="G188" s="1">
        <v>-2.2189999999999999</v>
      </c>
      <c r="H188" s="1">
        <f>B188-E188-F188-G188</f>
        <v>50.039000000000009</v>
      </c>
      <c r="I188" s="1">
        <v>4.0069999999999997</v>
      </c>
      <c r="J188" s="1">
        <v>2.214</v>
      </c>
      <c r="K188" s="1">
        <f>H188-I188+J188</f>
        <v>48.246000000000009</v>
      </c>
      <c r="L188" s="5">
        <f>D188/B188</f>
        <v>0.53553791829139186</v>
      </c>
      <c r="M188" s="5">
        <f>H188/B188</f>
        <v>0.32903726401757011</v>
      </c>
      <c r="N188" s="5">
        <f>K188/B188</f>
        <v>0.31724718399231977</v>
      </c>
      <c r="O188" s="5">
        <f>E188/B188</f>
        <v>0.63694707286440422</v>
      </c>
      <c r="U188" s="5">
        <f t="shared" si="11"/>
        <v>0.63694707286440422</v>
      </c>
      <c r="V188" s="1">
        <v>173</v>
      </c>
      <c r="AD188" s="5">
        <f>L188</f>
        <v>0.53553791829139186</v>
      </c>
      <c r="AE188" s="1">
        <v>173</v>
      </c>
      <c r="AO188" s="5">
        <f t="shared" si="12"/>
        <v>0.31724718399231977</v>
      </c>
      <c r="AP188" s="1">
        <v>173</v>
      </c>
    </row>
    <row r="189" spans="1:42" x14ac:dyDescent="0.25">
      <c r="A189" s="4" t="str">
        <f>[5]SNF!A195</f>
        <v>1995T3</v>
      </c>
      <c r="B189" s="1">
        <v>152.06399999999999</v>
      </c>
      <c r="C189" s="1">
        <v>71.200999999999993</v>
      </c>
      <c r="D189" s="1">
        <f t="shared" si="10"/>
        <v>80.863</v>
      </c>
      <c r="E189" s="1">
        <v>97.298999999999992</v>
      </c>
      <c r="F189" s="1">
        <v>7.4870000000000001</v>
      </c>
      <c r="G189" s="1">
        <v>-2.258</v>
      </c>
      <c r="H189" s="1">
        <f>B189-E189-F189-G189</f>
        <v>49.536000000000001</v>
      </c>
      <c r="I189" s="1">
        <v>4.7619999999999996</v>
      </c>
      <c r="J189" s="1">
        <v>2.177</v>
      </c>
      <c r="K189" s="1">
        <f>H189-I189+J189</f>
        <v>46.951000000000001</v>
      </c>
      <c r="L189" s="5">
        <f>D189/B189</f>
        <v>0.53176951809764317</v>
      </c>
      <c r="M189" s="5">
        <f>H189/B189</f>
        <v>0.3257575757575758</v>
      </c>
      <c r="N189" s="5">
        <f>K189/B189</f>
        <v>0.30875815446127947</v>
      </c>
      <c r="O189" s="5">
        <f>E189/B189</f>
        <v>0.63985558712121215</v>
      </c>
      <c r="U189" s="5">
        <f t="shared" si="11"/>
        <v>0.63985558712121215</v>
      </c>
      <c r="V189" s="1">
        <v>174</v>
      </c>
      <c r="AD189" s="5">
        <f>L189</f>
        <v>0.53176951809764317</v>
      </c>
      <c r="AE189" s="1">
        <v>174</v>
      </c>
      <c r="AO189" s="5">
        <f t="shared" si="12"/>
        <v>0.30875815446127947</v>
      </c>
      <c r="AP189" s="1">
        <v>174</v>
      </c>
    </row>
    <row r="190" spans="1:42" x14ac:dyDescent="0.25">
      <c r="A190" s="4" t="str">
        <f>[5]SNF!A196</f>
        <v>1995T4</v>
      </c>
      <c r="B190" s="1">
        <v>151.72999999999999</v>
      </c>
      <c r="C190" s="1">
        <v>71.611000000000004</v>
      </c>
      <c r="D190" s="1">
        <f t="shared" si="10"/>
        <v>80.118999999999986</v>
      </c>
      <c r="E190" s="1">
        <v>97.531000000000006</v>
      </c>
      <c r="F190" s="1">
        <v>7.6389999999999993</v>
      </c>
      <c r="G190" s="1">
        <v>-2.3340000000000001</v>
      </c>
      <c r="H190" s="1">
        <f>B190-E190-F190-G190</f>
        <v>48.893999999999991</v>
      </c>
      <c r="I190" s="1">
        <v>5.1449999999999996</v>
      </c>
      <c r="J190" s="1">
        <v>1.875</v>
      </c>
      <c r="K190" s="1">
        <f>H190-I190+J190</f>
        <v>45.623999999999995</v>
      </c>
      <c r="L190" s="5">
        <f>D190/B190</f>
        <v>0.52803664403875294</v>
      </c>
      <c r="M190" s="5">
        <f>H190/B190</f>
        <v>0.32224345877545635</v>
      </c>
      <c r="N190" s="5">
        <f>K190/B190</f>
        <v>0.30069201871745865</v>
      </c>
      <c r="O190" s="5">
        <f>E190/B190</f>
        <v>0.64279311935675221</v>
      </c>
      <c r="U190" s="5">
        <f t="shared" si="11"/>
        <v>0.64279311935675221</v>
      </c>
      <c r="V190" s="1">
        <v>175</v>
      </c>
      <c r="AD190" s="5">
        <f>L190</f>
        <v>0.52803664403875294</v>
      </c>
      <c r="AE190" s="1">
        <v>175</v>
      </c>
      <c r="AO190" s="5">
        <f t="shared" si="12"/>
        <v>0.30069201871745865</v>
      </c>
      <c r="AP190" s="1">
        <v>175</v>
      </c>
    </row>
    <row r="191" spans="1:42" x14ac:dyDescent="0.25">
      <c r="A191" s="4" t="str">
        <f>[5]SNF!A197</f>
        <v>1996T1</v>
      </c>
      <c r="B191" s="1">
        <v>152.952</v>
      </c>
      <c r="C191" s="1">
        <v>72.010000000000005</v>
      </c>
      <c r="D191" s="1">
        <f t="shared" si="10"/>
        <v>80.941999999999993</v>
      </c>
      <c r="E191" s="1">
        <v>98.284000000000006</v>
      </c>
      <c r="F191" s="1">
        <v>7.8870000000000005</v>
      </c>
      <c r="G191" s="1">
        <v>-2.4460000000000002</v>
      </c>
      <c r="H191" s="1">
        <f>B191-E191-F191-G191</f>
        <v>49.22699999999999</v>
      </c>
      <c r="I191" s="1">
        <v>4.6340000000000003</v>
      </c>
      <c r="J191" s="1">
        <v>2.9319999999999999</v>
      </c>
      <c r="K191" s="1">
        <f>H191-I191+J191</f>
        <v>47.524999999999991</v>
      </c>
      <c r="L191" s="5">
        <f>D191/B191</f>
        <v>0.52919870286102821</v>
      </c>
      <c r="M191" s="5">
        <f>H191/B191</f>
        <v>0.32184606935509175</v>
      </c>
      <c r="N191" s="5">
        <f>K191/B191</f>
        <v>0.31071839531356238</v>
      </c>
      <c r="O191" s="5">
        <f>E191/B191</f>
        <v>0.64258067890580051</v>
      </c>
      <c r="U191" s="5">
        <f t="shared" si="11"/>
        <v>0.64258067890580051</v>
      </c>
      <c r="V191" s="1">
        <v>176</v>
      </c>
      <c r="AD191" s="5">
        <f>L191</f>
        <v>0.52919870286102821</v>
      </c>
      <c r="AE191" s="1">
        <v>176</v>
      </c>
      <c r="AO191" s="5">
        <f t="shared" si="12"/>
        <v>0.31071839531356238</v>
      </c>
      <c r="AP191" s="1">
        <v>176</v>
      </c>
    </row>
    <row r="192" spans="1:42" x14ac:dyDescent="0.25">
      <c r="A192" s="4" t="str">
        <f>[5]SNF!A198</f>
        <v>1996T2</v>
      </c>
      <c r="B192" s="1">
        <v>152.90100000000001</v>
      </c>
      <c r="C192" s="1">
        <v>72.471999999999994</v>
      </c>
      <c r="D192" s="1">
        <f t="shared" si="10"/>
        <v>80.429000000000016</v>
      </c>
      <c r="E192" s="1">
        <v>99.015999999999991</v>
      </c>
      <c r="F192" s="1">
        <v>8.0559999999999992</v>
      </c>
      <c r="G192" s="1">
        <v>-2.4940000000000002</v>
      </c>
      <c r="H192" s="1">
        <f>B192-E192-F192-G192</f>
        <v>48.323000000000022</v>
      </c>
      <c r="I192" s="1">
        <v>4.4340000000000002</v>
      </c>
      <c r="J192" s="1">
        <v>2.6189999999999998</v>
      </c>
      <c r="K192" s="1">
        <f>H192-I192+J192</f>
        <v>46.508000000000024</v>
      </c>
      <c r="L192" s="5">
        <f>D192/B192</f>
        <v>0.52602010451206993</v>
      </c>
      <c r="M192" s="5">
        <f>H192/B192</f>
        <v>0.3160410984885646</v>
      </c>
      <c r="N192" s="5">
        <f>K192/B192</f>
        <v>0.30417067252666774</v>
      </c>
      <c r="O192" s="5">
        <f>E192/B192</f>
        <v>0.64758242261332488</v>
      </c>
      <c r="U192" s="5">
        <f t="shared" si="11"/>
        <v>0.64758242261332488</v>
      </c>
      <c r="V192" s="1">
        <v>177</v>
      </c>
      <c r="AD192" s="5">
        <f>L192</f>
        <v>0.52602010451206993</v>
      </c>
      <c r="AE192" s="1">
        <v>177</v>
      </c>
      <c r="AO192" s="5">
        <f t="shared" si="12"/>
        <v>0.30417067252666774</v>
      </c>
      <c r="AP192" s="1">
        <v>177</v>
      </c>
    </row>
    <row r="193" spans="1:42" x14ac:dyDescent="0.25">
      <c r="A193" s="4" t="str">
        <f>[5]SNF!A199</f>
        <v>1996T3</v>
      </c>
      <c r="B193" s="1">
        <v>153.245</v>
      </c>
      <c r="C193" s="1">
        <v>72.816000000000003</v>
      </c>
      <c r="D193" s="1">
        <f t="shared" si="10"/>
        <v>80.429000000000002</v>
      </c>
      <c r="E193" s="1">
        <v>99.558000000000007</v>
      </c>
      <c r="F193" s="1">
        <v>8.1530000000000005</v>
      </c>
      <c r="G193" s="1">
        <v>-2.476</v>
      </c>
      <c r="H193" s="1">
        <f>B193-E193-F193-G193</f>
        <v>48.01</v>
      </c>
      <c r="I193" s="1">
        <v>4.4989999999999997</v>
      </c>
      <c r="J193" s="1">
        <v>2.5629999999999997</v>
      </c>
      <c r="K193" s="1">
        <f>H193-I193+J193</f>
        <v>46.073999999999998</v>
      </c>
      <c r="L193" s="5">
        <f>D193/B193</f>
        <v>0.52483930960227088</v>
      </c>
      <c r="M193" s="5">
        <f>H193/B193</f>
        <v>0.31328917746092855</v>
      </c>
      <c r="N193" s="5">
        <f>K193/B193</f>
        <v>0.30065581258768637</v>
      </c>
      <c r="O193" s="5">
        <f>E193/B193</f>
        <v>0.64966556820777188</v>
      </c>
      <c r="U193" s="5">
        <f t="shared" si="11"/>
        <v>0.64966556820777188</v>
      </c>
      <c r="V193" s="1">
        <v>178</v>
      </c>
      <c r="AD193" s="5">
        <f>L193</f>
        <v>0.52483930960227088</v>
      </c>
      <c r="AE193" s="1">
        <v>178</v>
      </c>
      <c r="AO193" s="5">
        <f t="shared" si="12"/>
        <v>0.30065581258768637</v>
      </c>
      <c r="AP193" s="1">
        <v>178</v>
      </c>
    </row>
    <row r="194" spans="1:42" x14ac:dyDescent="0.25">
      <c r="A194" s="4" t="str">
        <f>[5]SNF!A200</f>
        <v>1996T4</v>
      </c>
      <c r="B194" s="1">
        <v>154.10900000000001</v>
      </c>
      <c r="C194" s="1">
        <v>73.287000000000006</v>
      </c>
      <c r="D194" s="1">
        <f t="shared" si="10"/>
        <v>80.822000000000003</v>
      </c>
      <c r="E194" s="1">
        <v>99.782000000000011</v>
      </c>
      <c r="F194" s="1">
        <v>8.2810000000000006</v>
      </c>
      <c r="G194" s="1">
        <v>-2.3919999999999999</v>
      </c>
      <c r="H194" s="1">
        <f>B194-E194-F194-G194</f>
        <v>48.438000000000002</v>
      </c>
      <c r="I194" s="1">
        <v>4.7069999999999999</v>
      </c>
      <c r="J194" s="1">
        <v>2.762</v>
      </c>
      <c r="K194" s="1">
        <f>H194-I194+J194</f>
        <v>46.493000000000002</v>
      </c>
      <c r="L194" s="5">
        <f>D194/B194</f>
        <v>0.52444698233068798</v>
      </c>
      <c r="M194" s="5">
        <f>H194/B194</f>
        <v>0.3143100013626719</v>
      </c>
      <c r="N194" s="5">
        <f>K194/B194</f>
        <v>0.30168906423375663</v>
      </c>
      <c r="O194" s="5">
        <f>E194/B194</f>
        <v>0.64747678591127067</v>
      </c>
      <c r="U194" s="5">
        <f t="shared" si="11"/>
        <v>0.64747678591127067</v>
      </c>
      <c r="V194" s="1">
        <v>179</v>
      </c>
      <c r="AD194" s="5">
        <f>L194</f>
        <v>0.52444698233068798</v>
      </c>
      <c r="AE194" s="1">
        <v>179</v>
      </c>
      <c r="AO194" s="5">
        <f t="shared" si="12"/>
        <v>0.30168906423375663</v>
      </c>
      <c r="AP194" s="1">
        <v>179</v>
      </c>
    </row>
    <row r="195" spans="1:42" x14ac:dyDescent="0.25">
      <c r="A195" s="4" t="str">
        <f>[5]SNF!A201</f>
        <v>1997T1</v>
      </c>
      <c r="B195" s="1">
        <v>155.70400000000001</v>
      </c>
      <c r="C195" s="1">
        <v>73.950999999999993</v>
      </c>
      <c r="D195" s="1">
        <f t="shared" ref="D195:D258" si="13">B195-C195</f>
        <v>81.753000000000014</v>
      </c>
      <c r="E195" s="1">
        <v>100.89999999999999</v>
      </c>
      <c r="F195" s="1">
        <v>8.4429999999999996</v>
      </c>
      <c r="G195" s="1">
        <v>-2.2429999999999999</v>
      </c>
      <c r="H195" s="1">
        <f>B195-E195-F195-G195</f>
        <v>48.604000000000021</v>
      </c>
      <c r="I195" s="1">
        <v>4.6630000000000003</v>
      </c>
      <c r="J195" s="1">
        <v>3.327</v>
      </c>
      <c r="K195" s="1">
        <f>H195-I195+J195</f>
        <v>47.268000000000015</v>
      </c>
      <c r="L195" s="5">
        <f>D195/B195</f>
        <v>0.52505394851770026</v>
      </c>
      <c r="M195" s="5">
        <f>H195/B195</f>
        <v>0.31215639932179018</v>
      </c>
      <c r="N195" s="5">
        <f>K195/B195</f>
        <v>0.30357601603041678</v>
      </c>
      <c r="O195" s="5">
        <f>E195/B195</f>
        <v>0.64802445666135733</v>
      </c>
      <c r="U195" s="5">
        <f t="shared" si="11"/>
        <v>0.64802445666135733</v>
      </c>
      <c r="V195" s="1">
        <v>180</v>
      </c>
      <c r="AD195" s="5">
        <f>L195</f>
        <v>0.52505394851770026</v>
      </c>
      <c r="AE195" s="1">
        <v>180</v>
      </c>
      <c r="AO195" s="5">
        <f t="shared" si="12"/>
        <v>0.30357601603041678</v>
      </c>
      <c r="AP195" s="1">
        <v>180</v>
      </c>
    </row>
    <row r="196" spans="1:42" x14ac:dyDescent="0.25">
      <c r="A196" s="4" t="str">
        <f>[5]SNF!A202</f>
        <v>1997T2</v>
      </c>
      <c r="B196" s="1">
        <v>159.01400000000001</v>
      </c>
      <c r="C196" s="1">
        <v>74.551000000000002</v>
      </c>
      <c r="D196" s="1">
        <f t="shared" si="13"/>
        <v>84.463000000000008</v>
      </c>
      <c r="E196" s="1">
        <v>101.68899999999999</v>
      </c>
      <c r="F196" s="1">
        <v>8.5670000000000002</v>
      </c>
      <c r="G196" s="1">
        <v>-2.165</v>
      </c>
      <c r="H196" s="1">
        <f>B196-E196-F196-G196</f>
        <v>50.923000000000016</v>
      </c>
      <c r="I196" s="1">
        <v>5.0149999999999997</v>
      </c>
      <c r="J196" s="1">
        <v>3.581</v>
      </c>
      <c r="K196" s="1">
        <f>H196-I196+J196</f>
        <v>49.489000000000019</v>
      </c>
      <c r="L196" s="5">
        <f>D196/B196</f>
        <v>0.53116706705069994</v>
      </c>
      <c r="M196" s="5">
        <f>H196/B196</f>
        <v>0.32024224282138686</v>
      </c>
      <c r="N196" s="5">
        <f>K196/B196</f>
        <v>0.31122416894109961</v>
      </c>
      <c r="O196" s="5">
        <f>E196/B196</f>
        <v>0.63949715119423434</v>
      </c>
      <c r="U196" s="5">
        <f t="shared" si="11"/>
        <v>0.63949715119423434</v>
      </c>
      <c r="V196" s="1">
        <v>181</v>
      </c>
      <c r="AD196" s="5">
        <f>L196</f>
        <v>0.53116706705069994</v>
      </c>
      <c r="AE196" s="1">
        <v>181</v>
      </c>
      <c r="AO196" s="5">
        <f t="shared" si="12"/>
        <v>0.31122416894109961</v>
      </c>
      <c r="AP196" s="1">
        <v>181</v>
      </c>
    </row>
    <row r="197" spans="1:42" x14ac:dyDescent="0.25">
      <c r="A197" s="4" t="str">
        <f>[5]SNF!A203</f>
        <v>1997T3</v>
      </c>
      <c r="B197" s="1">
        <v>161.58099999999999</v>
      </c>
      <c r="C197" s="1">
        <v>75.25</v>
      </c>
      <c r="D197" s="1">
        <f t="shared" si="13"/>
        <v>86.330999999999989</v>
      </c>
      <c r="E197" s="1">
        <v>102.40300000000001</v>
      </c>
      <c r="F197" s="1">
        <v>8.6390000000000011</v>
      </c>
      <c r="G197" s="1">
        <v>-2.1560000000000001</v>
      </c>
      <c r="H197" s="1">
        <f>B197-E197-F197-G197</f>
        <v>52.694999999999979</v>
      </c>
      <c r="I197" s="1">
        <v>4.984</v>
      </c>
      <c r="J197" s="1">
        <v>3.6310000000000002</v>
      </c>
      <c r="K197" s="1">
        <f>H197-I197+J197</f>
        <v>51.341999999999977</v>
      </c>
      <c r="L197" s="5">
        <f>D197/B197</f>
        <v>0.53428930381666162</v>
      </c>
      <c r="M197" s="5">
        <f>H197/B197</f>
        <v>0.32612126425755494</v>
      </c>
      <c r="N197" s="5">
        <f>K197/B197</f>
        <v>0.31774775499594621</v>
      </c>
      <c r="O197" s="5">
        <f>E197/B197</f>
        <v>0.63375644413637755</v>
      </c>
      <c r="U197" s="5">
        <f t="shared" si="11"/>
        <v>0.63375644413637755</v>
      </c>
      <c r="V197" s="1">
        <v>182</v>
      </c>
      <c r="AD197" s="5">
        <f>L197</f>
        <v>0.53428930381666162</v>
      </c>
      <c r="AE197" s="1">
        <v>182</v>
      </c>
      <c r="AO197" s="5">
        <f t="shared" si="12"/>
        <v>0.31774775499594621</v>
      </c>
      <c r="AP197" s="1">
        <v>182</v>
      </c>
    </row>
    <row r="198" spans="1:42" x14ac:dyDescent="0.25">
      <c r="A198" s="4" t="str">
        <f>[5]SNF!A204</f>
        <v>1997T4</v>
      </c>
      <c r="B198" s="1">
        <v>164.66300000000001</v>
      </c>
      <c r="C198" s="1">
        <v>76.099999999999994</v>
      </c>
      <c r="D198" s="1">
        <f t="shared" si="13"/>
        <v>88.563000000000017</v>
      </c>
      <c r="E198" s="1">
        <v>103.14899999999999</v>
      </c>
      <c r="F198" s="1">
        <v>8.9139999999999997</v>
      </c>
      <c r="G198" s="1">
        <v>-2.218</v>
      </c>
      <c r="H198" s="1">
        <f>B198-E198-F198-G198</f>
        <v>54.818000000000026</v>
      </c>
      <c r="I198" s="1">
        <v>6.39</v>
      </c>
      <c r="J198" s="1">
        <v>3.4809999999999999</v>
      </c>
      <c r="K198" s="1">
        <f>H198-I198+J198</f>
        <v>51.909000000000027</v>
      </c>
      <c r="L198" s="5">
        <f>D198/B198</f>
        <v>0.53784396008818014</v>
      </c>
      <c r="M198" s="5">
        <f>H198/B198</f>
        <v>0.33291024698930555</v>
      </c>
      <c r="N198" s="5">
        <f>K198/B198</f>
        <v>0.31524386170542273</v>
      </c>
      <c r="O198" s="5">
        <f>E198/B198</f>
        <v>0.62642487990623263</v>
      </c>
      <c r="U198" s="5">
        <f t="shared" si="11"/>
        <v>0.62642487990623263</v>
      </c>
      <c r="V198" s="1">
        <v>183</v>
      </c>
      <c r="AD198" s="5">
        <f>L198</f>
        <v>0.53784396008818014</v>
      </c>
      <c r="AE198" s="1">
        <v>183</v>
      </c>
      <c r="AO198" s="5">
        <f t="shared" si="12"/>
        <v>0.31524386170542273</v>
      </c>
      <c r="AP198" s="1">
        <v>183</v>
      </c>
    </row>
    <row r="199" spans="1:42" x14ac:dyDescent="0.25">
      <c r="A199" s="4" t="str">
        <f>[5]SNF!A205</f>
        <v>1998T1</v>
      </c>
      <c r="B199" s="1">
        <v>167.578</v>
      </c>
      <c r="C199" s="1">
        <v>76.756</v>
      </c>
      <c r="D199" s="1">
        <f t="shared" si="13"/>
        <v>90.822000000000003</v>
      </c>
      <c r="E199" s="1">
        <v>104.36200000000001</v>
      </c>
      <c r="F199" s="1">
        <v>8.8520000000000003</v>
      </c>
      <c r="G199" s="1">
        <v>-2.35</v>
      </c>
      <c r="H199" s="1">
        <f>B199-E199-F199-G199</f>
        <v>56.713999999999992</v>
      </c>
      <c r="I199" s="1">
        <v>4.8520000000000003</v>
      </c>
      <c r="J199" s="1">
        <v>3.0590000000000002</v>
      </c>
      <c r="K199" s="1">
        <f>H199-I199+J199</f>
        <v>54.920999999999992</v>
      </c>
      <c r="L199" s="5">
        <f>D199/B199</f>
        <v>0.5419685161536717</v>
      </c>
      <c r="M199" s="5">
        <f>H199/B199</f>
        <v>0.33843344591772184</v>
      </c>
      <c r="N199" s="5">
        <f>K199/B199</f>
        <v>0.32773395075725925</v>
      </c>
      <c r="O199" s="5">
        <f>E199/B199</f>
        <v>0.62276671162085717</v>
      </c>
      <c r="U199" s="5">
        <f t="shared" si="11"/>
        <v>0.62276671162085717</v>
      </c>
      <c r="V199" s="1">
        <v>184</v>
      </c>
      <c r="AD199" s="5">
        <f>L199</f>
        <v>0.5419685161536717</v>
      </c>
      <c r="AE199" s="1">
        <v>184</v>
      </c>
      <c r="AO199" s="5">
        <f t="shared" si="12"/>
        <v>0.32773395075725925</v>
      </c>
      <c r="AP199" s="1">
        <v>184</v>
      </c>
    </row>
    <row r="200" spans="1:42" x14ac:dyDescent="0.25">
      <c r="A200" s="4" t="str">
        <f>[5]SNF!A206</f>
        <v>1998T2</v>
      </c>
      <c r="B200" s="1">
        <v>169.55</v>
      </c>
      <c r="C200" s="1">
        <v>77.655000000000001</v>
      </c>
      <c r="D200" s="1">
        <f t="shared" si="13"/>
        <v>91.89500000000001</v>
      </c>
      <c r="E200" s="1">
        <v>105.358</v>
      </c>
      <c r="F200" s="1">
        <v>8.9239999999999995</v>
      </c>
      <c r="G200" s="1">
        <v>-2.44</v>
      </c>
      <c r="H200" s="1">
        <f>B200-E200-F200-G200</f>
        <v>57.708000000000006</v>
      </c>
      <c r="I200" s="1">
        <v>5.4989999999999997</v>
      </c>
      <c r="J200" s="1">
        <v>2.6659999999999999</v>
      </c>
      <c r="K200" s="1">
        <f>H200-I200+J200</f>
        <v>54.875</v>
      </c>
      <c r="L200" s="5">
        <f>D200/B200</f>
        <v>0.54199351223827785</v>
      </c>
      <c r="M200" s="5">
        <f>H200/B200</f>
        <v>0.34035977587732236</v>
      </c>
      <c r="N200" s="5">
        <f>K200/B200</f>
        <v>0.32365084046004128</v>
      </c>
      <c r="O200" s="5">
        <f>E200/B200</f>
        <v>0.62139781775287528</v>
      </c>
      <c r="U200" s="5">
        <f t="shared" si="11"/>
        <v>0.62139781775287528</v>
      </c>
      <c r="V200" s="1">
        <v>185</v>
      </c>
      <c r="AD200" s="5">
        <f>L200</f>
        <v>0.54199351223827785</v>
      </c>
      <c r="AE200" s="1">
        <v>185</v>
      </c>
      <c r="AO200" s="5">
        <f t="shared" si="12"/>
        <v>0.32365084046004128</v>
      </c>
      <c r="AP200" s="1">
        <v>185</v>
      </c>
    </row>
    <row r="201" spans="1:42" x14ac:dyDescent="0.25">
      <c r="A201" s="4" t="str">
        <f>[5]SNF!A207</f>
        <v>1998T3</v>
      </c>
      <c r="B201" s="1">
        <v>170.137</v>
      </c>
      <c r="C201" s="1">
        <v>78.91</v>
      </c>
      <c r="D201" s="1">
        <f t="shared" si="13"/>
        <v>91.227000000000004</v>
      </c>
      <c r="E201" s="1">
        <v>107.04599999999999</v>
      </c>
      <c r="F201" s="1">
        <v>9.0190000000000001</v>
      </c>
      <c r="G201" s="1">
        <v>-2.4900000000000002</v>
      </c>
      <c r="H201" s="1">
        <f>B201-E201-F201-G201</f>
        <v>56.562000000000012</v>
      </c>
      <c r="I201" s="1">
        <v>6.3</v>
      </c>
      <c r="J201" s="1">
        <v>2.2329999999999997</v>
      </c>
      <c r="K201" s="1">
        <f>H201-I201+J201</f>
        <v>52.495000000000012</v>
      </c>
      <c r="L201" s="5">
        <f>D201/B201</f>
        <v>0.53619729982308373</v>
      </c>
      <c r="M201" s="5">
        <f>H201/B201</f>
        <v>0.33244973168681718</v>
      </c>
      <c r="N201" s="5">
        <f>K201/B201</f>
        <v>0.30854546630068719</v>
      </c>
      <c r="O201" s="5">
        <f>E201/B201</f>
        <v>0.62917531166060292</v>
      </c>
      <c r="U201" s="5">
        <f t="shared" si="11"/>
        <v>0.62917531166060292</v>
      </c>
      <c r="V201" s="1">
        <v>186</v>
      </c>
      <c r="AD201" s="5">
        <f>L201</f>
        <v>0.53619729982308373</v>
      </c>
      <c r="AE201" s="1">
        <v>186</v>
      </c>
      <c r="AO201" s="5">
        <f t="shared" si="12"/>
        <v>0.30854546630068719</v>
      </c>
      <c r="AP201" s="1">
        <v>186</v>
      </c>
    </row>
    <row r="202" spans="1:42" x14ac:dyDescent="0.25">
      <c r="A202" s="4" t="str">
        <f>[5]SNF!A208</f>
        <v>1998T4</v>
      </c>
      <c r="B202" s="1">
        <v>170.97399999999999</v>
      </c>
      <c r="C202" s="1">
        <v>79.927000000000007</v>
      </c>
      <c r="D202" s="1">
        <f t="shared" si="13"/>
        <v>91.046999999999983</v>
      </c>
      <c r="E202" s="1">
        <v>108.29900000000001</v>
      </c>
      <c r="F202" s="1">
        <v>9.14</v>
      </c>
      <c r="G202" s="1">
        <v>-2.4969999999999999</v>
      </c>
      <c r="H202" s="1">
        <f>B202-E202-F202-G202</f>
        <v>56.031999999999982</v>
      </c>
      <c r="I202" s="1">
        <v>6.3949999999999996</v>
      </c>
      <c r="J202" s="1">
        <v>1.7589999999999999</v>
      </c>
      <c r="K202" s="1">
        <f>H202-I202+J202</f>
        <v>51.395999999999987</v>
      </c>
      <c r="L202" s="5">
        <f>D202/B202</f>
        <v>0.53251956437820946</v>
      </c>
      <c r="M202" s="5">
        <f>H202/B202</f>
        <v>0.32772234374817216</v>
      </c>
      <c r="N202" s="5">
        <f>K202/B202</f>
        <v>0.30060710985296002</v>
      </c>
      <c r="O202" s="5">
        <f>E202/B202</f>
        <v>0.63342379543088434</v>
      </c>
      <c r="U202" s="5">
        <f t="shared" si="11"/>
        <v>0.63342379543088434</v>
      </c>
      <c r="V202" s="1">
        <v>187</v>
      </c>
      <c r="AD202" s="5">
        <f>L202</f>
        <v>0.53251956437820946</v>
      </c>
      <c r="AE202" s="1">
        <v>187</v>
      </c>
      <c r="AO202" s="5">
        <f t="shared" si="12"/>
        <v>0.30060710985296002</v>
      </c>
      <c r="AP202" s="1">
        <v>187</v>
      </c>
    </row>
    <row r="203" spans="1:42" x14ac:dyDescent="0.25">
      <c r="A203" s="4" t="str">
        <f>[5]SNF!A209</f>
        <v>1999T1</v>
      </c>
      <c r="B203" s="1">
        <v>172.584</v>
      </c>
      <c r="C203" s="1">
        <v>80.448999999999998</v>
      </c>
      <c r="D203" s="1">
        <f t="shared" si="13"/>
        <v>92.135000000000005</v>
      </c>
      <c r="E203" s="1">
        <v>109.31</v>
      </c>
      <c r="F203" s="1">
        <v>9.2459999999999987</v>
      </c>
      <c r="G203" s="1">
        <v>-2.464</v>
      </c>
      <c r="H203" s="1">
        <f>B203-E203-F203-G203</f>
        <v>56.492000000000004</v>
      </c>
      <c r="I203" s="1">
        <v>6.2039999999999997</v>
      </c>
      <c r="J203" s="1">
        <v>3.8370000000000002</v>
      </c>
      <c r="K203" s="1">
        <f>H203-I203+J203</f>
        <v>54.125000000000007</v>
      </c>
      <c r="L203" s="5">
        <f>D203/B203</f>
        <v>0.53385597737913137</v>
      </c>
      <c r="M203" s="5">
        <f>H203/B203</f>
        <v>0.32733045937050947</v>
      </c>
      <c r="N203" s="5">
        <f>K203/B203</f>
        <v>0.31361539887822742</v>
      </c>
      <c r="O203" s="5">
        <f>E203/B203</f>
        <v>0.63337273443656428</v>
      </c>
      <c r="U203" s="5">
        <f t="shared" si="11"/>
        <v>0.63337273443656428</v>
      </c>
      <c r="V203" s="1">
        <v>188</v>
      </c>
      <c r="AD203" s="5">
        <f>L203</f>
        <v>0.53385597737913137</v>
      </c>
      <c r="AE203" s="1">
        <v>188</v>
      </c>
      <c r="AO203" s="5">
        <f t="shared" si="12"/>
        <v>0.31361539887822742</v>
      </c>
      <c r="AP203" s="1">
        <v>188</v>
      </c>
    </row>
    <row r="204" spans="1:42" x14ac:dyDescent="0.25">
      <c r="A204" s="4" t="str">
        <f>[5]SNF!A210</f>
        <v>1999T2</v>
      </c>
      <c r="B204" s="1">
        <v>173.46700000000001</v>
      </c>
      <c r="C204" s="1">
        <v>81.691000000000003</v>
      </c>
      <c r="D204" s="1">
        <f t="shared" si="13"/>
        <v>91.77600000000001</v>
      </c>
      <c r="E204" s="1">
        <v>110.4</v>
      </c>
      <c r="F204" s="1">
        <v>9.2789999999999999</v>
      </c>
      <c r="G204" s="1">
        <v>-2.3889999999999998</v>
      </c>
      <c r="H204" s="1">
        <f>B204-E204-F204-G204</f>
        <v>56.177000000000014</v>
      </c>
      <c r="I204" s="1">
        <v>7.0650000000000004</v>
      </c>
      <c r="J204" s="1">
        <v>3.4850000000000003</v>
      </c>
      <c r="K204" s="1">
        <f>H204-I204+J204</f>
        <v>52.597000000000016</v>
      </c>
      <c r="L204" s="5">
        <f>D204/B204</f>
        <v>0.52906892953703011</v>
      </c>
      <c r="M204" s="5">
        <f>H204/B204</f>
        <v>0.32384834003009222</v>
      </c>
      <c r="N204" s="5">
        <f>K204/B204</f>
        <v>0.30321040889621664</v>
      </c>
      <c r="O204" s="5">
        <f>E204/B204</f>
        <v>0.63643228971504662</v>
      </c>
      <c r="U204" s="5">
        <f t="shared" si="11"/>
        <v>0.63643228971504662</v>
      </c>
      <c r="V204" s="1">
        <v>189</v>
      </c>
      <c r="AD204" s="5">
        <f>L204</f>
        <v>0.52906892953703011</v>
      </c>
      <c r="AE204" s="1">
        <v>189</v>
      </c>
      <c r="AO204" s="5">
        <f t="shared" si="12"/>
        <v>0.30321040889621664</v>
      </c>
      <c r="AP204" s="1">
        <v>189</v>
      </c>
    </row>
    <row r="205" spans="1:42" x14ac:dyDescent="0.25">
      <c r="A205" s="4" t="str">
        <f>[5]SNF!A211</f>
        <v>1999T3</v>
      </c>
      <c r="B205" s="1">
        <v>175.803</v>
      </c>
      <c r="C205" s="1">
        <v>82.909000000000006</v>
      </c>
      <c r="D205" s="1">
        <f t="shared" si="13"/>
        <v>92.893999999999991</v>
      </c>
      <c r="E205" s="1">
        <v>111.98700000000001</v>
      </c>
      <c r="F205" s="1">
        <v>9.2330000000000005</v>
      </c>
      <c r="G205" s="1">
        <v>-2.2730000000000001</v>
      </c>
      <c r="H205" s="1">
        <f>B205-E205-F205-G205</f>
        <v>56.855999999999987</v>
      </c>
      <c r="I205" s="1">
        <v>7.1440000000000001</v>
      </c>
      <c r="J205" s="1">
        <v>3.2949999999999999</v>
      </c>
      <c r="K205" s="1">
        <f>H205-I205+J205</f>
        <v>53.006999999999991</v>
      </c>
      <c r="L205" s="5">
        <f>D205/B205</f>
        <v>0.52839826396591638</v>
      </c>
      <c r="M205" s="5">
        <f>H205/B205</f>
        <v>0.32340745038480567</v>
      </c>
      <c r="N205" s="5">
        <f>K205/B205</f>
        <v>0.301513626047337</v>
      </c>
      <c r="O205" s="5">
        <f>E205/B205</f>
        <v>0.63700278152249967</v>
      </c>
      <c r="U205" s="5">
        <f t="shared" si="11"/>
        <v>0.63700278152249967</v>
      </c>
      <c r="V205" s="1">
        <v>190</v>
      </c>
      <c r="AD205" s="5">
        <f>L205</f>
        <v>0.52839826396591638</v>
      </c>
      <c r="AE205" s="1">
        <v>190</v>
      </c>
      <c r="AO205" s="5">
        <f t="shared" si="12"/>
        <v>0.301513626047337</v>
      </c>
      <c r="AP205" s="1">
        <v>190</v>
      </c>
    </row>
    <row r="206" spans="1:42" x14ac:dyDescent="0.25">
      <c r="A206" s="4" t="str">
        <f>[5]SNF!A212</f>
        <v>1999T4</v>
      </c>
      <c r="B206" s="1">
        <v>179.09</v>
      </c>
      <c r="C206" s="1">
        <v>84.43</v>
      </c>
      <c r="D206" s="1">
        <f t="shared" si="13"/>
        <v>94.66</v>
      </c>
      <c r="E206" s="1">
        <v>113.97600000000001</v>
      </c>
      <c r="F206" s="1">
        <v>9.1839999999999993</v>
      </c>
      <c r="G206" s="1">
        <v>-2.1139999999999999</v>
      </c>
      <c r="H206" s="1">
        <f>B206-E206-F206-G206</f>
        <v>58.04399999999999</v>
      </c>
      <c r="I206" s="1">
        <v>7.6459999999999999</v>
      </c>
      <c r="J206" s="1">
        <v>3.2680000000000002</v>
      </c>
      <c r="K206" s="1">
        <f>H206-I206+J206</f>
        <v>53.66599999999999</v>
      </c>
      <c r="L206" s="5">
        <f>D206/B206</f>
        <v>0.52856105868557701</v>
      </c>
      <c r="M206" s="5">
        <f>H206/B206</f>
        <v>0.32410519850354563</v>
      </c>
      <c r="N206" s="5">
        <f>K206/B206</f>
        <v>0.29965938913395496</v>
      </c>
      <c r="O206" s="5">
        <f>E206/B206</f>
        <v>0.63641744374336928</v>
      </c>
      <c r="U206" s="5">
        <f t="shared" si="11"/>
        <v>0.63641744374336928</v>
      </c>
      <c r="V206" s="1">
        <v>191</v>
      </c>
      <c r="AD206" s="5">
        <f>L206</f>
        <v>0.52856105868557701</v>
      </c>
      <c r="AE206" s="1">
        <v>191</v>
      </c>
      <c r="AO206" s="5">
        <f t="shared" si="12"/>
        <v>0.29965938913395496</v>
      </c>
      <c r="AP206" s="1">
        <v>191</v>
      </c>
    </row>
    <row r="207" spans="1:42" x14ac:dyDescent="0.25">
      <c r="A207" s="4" t="str">
        <f>[5]SNF!A213</f>
        <v>2000T1</v>
      </c>
      <c r="B207" s="1">
        <v>182.05699999999999</v>
      </c>
      <c r="C207" s="1">
        <v>85.926000000000002</v>
      </c>
      <c r="D207" s="1">
        <f t="shared" si="13"/>
        <v>96.130999999999986</v>
      </c>
      <c r="E207" s="1">
        <v>115.63500000000001</v>
      </c>
      <c r="F207" s="1">
        <v>9.35</v>
      </c>
      <c r="G207" s="1">
        <v>-1.915</v>
      </c>
      <c r="H207" s="1">
        <f>B207-E207-F207-G207</f>
        <v>58.986999999999981</v>
      </c>
      <c r="I207" s="1">
        <v>7.492</v>
      </c>
      <c r="J207" s="1">
        <v>1.9669999999999999</v>
      </c>
      <c r="K207" s="1">
        <f>H207-I207+J207</f>
        <v>53.461999999999982</v>
      </c>
      <c r="L207" s="5">
        <f>D207/B207</f>
        <v>0.52802693661875122</v>
      </c>
      <c r="M207" s="5">
        <f>H207/B207</f>
        <v>0.32400292216174048</v>
      </c>
      <c r="N207" s="5">
        <f>K207/B207</f>
        <v>0.29365528378474864</v>
      </c>
      <c r="O207" s="5">
        <f>E207/B207</f>
        <v>0.63515821967845243</v>
      </c>
      <c r="U207" s="5">
        <f t="shared" si="11"/>
        <v>0.63515821967845243</v>
      </c>
      <c r="V207" s="1">
        <v>192</v>
      </c>
      <c r="AD207" s="5">
        <f>L207</f>
        <v>0.52802693661875122</v>
      </c>
      <c r="AE207" s="1">
        <v>192</v>
      </c>
      <c r="AO207" s="5">
        <f t="shared" si="12"/>
        <v>0.29365528378474864</v>
      </c>
      <c r="AP207" s="1">
        <v>192</v>
      </c>
    </row>
    <row r="208" spans="1:42" x14ac:dyDescent="0.25">
      <c r="A208" s="4" t="str">
        <f>[5]SNF!A214</f>
        <v>2000T2</v>
      </c>
      <c r="B208" s="1">
        <v>185.65600000000001</v>
      </c>
      <c r="C208" s="1">
        <v>87.481999999999999</v>
      </c>
      <c r="D208" s="1">
        <f t="shared" si="13"/>
        <v>98.174000000000007</v>
      </c>
      <c r="E208" s="1">
        <v>117.16800000000001</v>
      </c>
      <c r="F208" s="1">
        <v>9.3840000000000003</v>
      </c>
      <c r="G208" s="1">
        <v>-1.8260000000000001</v>
      </c>
      <c r="H208" s="1">
        <f>B208-E208-F208-G208</f>
        <v>60.93</v>
      </c>
      <c r="I208" s="1">
        <v>7.633</v>
      </c>
      <c r="J208" s="1">
        <v>2.145</v>
      </c>
      <c r="K208" s="1">
        <f>H208-I208+J208</f>
        <v>55.442</v>
      </c>
      <c r="L208" s="5">
        <f>D208/B208</f>
        <v>0.52879519110613182</v>
      </c>
      <c r="M208" s="5">
        <f>H208/B208</f>
        <v>0.32818761580557587</v>
      </c>
      <c r="N208" s="5">
        <f>K208/B208</f>
        <v>0.2986275692678933</v>
      </c>
      <c r="O208" s="5">
        <f>E208/B208</f>
        <v>0.63110268453483864</v>
      </c>
      <c r="U208" s="5">
        <f t="shared" si="11"/>
        <v>0.63110268453483864</v>
      </c>
      <c r="V208" s="1">
        <v>193</v>
      </c>
      <c r="AD208" s="5">
        <f>L208</f>
        <v>0.52879519110613182</v>
      </c>
      <c r="AE208" s="1">
        <v>193</v>
      </c>
      <c r="AO208" s="5">
        <f t="shared" si="12"/>
        <v>0.2986275692678933</v>
      </c>
      <c r="AP208" s="1">
        <v>193</v>
      </c>
    </row>
    <row r="209" spans="1:42" x14ac:dyDescent="0.25">
      <c r="A209" s="4" t="str">
        <f>[5]SNF!A215</f>
        <v>2000T3</v>
      </c>
      <c r="B209" s="1">
        <v>188.566</v>
      </c>
      <c r="C209" s="1">
        <v>88.986999999999995</v>
      </c>
      <c r="D209" s="1">
        <f t="shared" si="13"/>
        <v>99.579000000000008</v>
      </c>
      <c r="E209" s="1">
        <v>119.203</v>
      </c>
      <c r="F209" s="1">
        <v>9.3789999999999996</v>
      </c>
      <c r="G209" s="1">
        <v>-1.849</v>
      </c>
      <c r="H209" s="1">
        <f>B209-E209-F209-G209</f>
        <v>61.832999999999998</v>
      </c>
      <c r="I209" s="1">
        <v>7.298</v>
      </c>
      <c r="J209" s="1">
        <v>2.3689999999999998</v>
      </c>
      <c r="K209" s="1">
        <f>H209-I209+J209</f>
        <v>56.903999999999996</v>
      </c>
      <c r="L209" s="5">
        <f>D209/B209</f>
        <v>0.52808565701133825</v>
      </c>
      <c r="M209" s="5">
        <f>H209/B209</f>
        <v>0.32791171260990848</v>
      </c>
      <c r="N209" s="5">
        <f>K209/B209</f>
        <v>0.30177232374871393</v>
      </c>
      <c r="O209" s="5">
        <f>E209/B209</f>
        <v>0.63215531962283766</v>
      </c>
      <c r="U209" s="5">
        <f t="shared" si="11"/>
        <v>0.63215531962283766</v>
      </c>
      <c r="V209" s="1">
        <v>194</v>
      </c>
      <c r="AD209" s="5">
        <f>L209</f>
        <v>0.52808565701133825</v>
      </c>
      <c r="AE209" s="1">
        <v>194</v>
      </c>
      <c r="AO209" s="5">
        <f t="shared" si="12"/>
        <v>0.30177232374871393</v>
      </c>
      <c r="AP209" s="1">
        <v>194</v>
      </c>
    </row>
    <row r="210" spans="1:42" x14ac:dyDescent="0.25">
      <c r="A210" s="4" t="str">
        <f>[5]SNF!A216</f>
        <v>2000T4</v>
      </c>
      <c r="B210" s="1">
        <v>191.08799999999999</v>
      </c>
      <c r="C210" s="1">
        <v>90.774000000000001</v>
      </c>
      <c r="D210" s="1">
        <f t="shared" si="13"/>
        <v>100.31399999999999</v>
      </c>
      <c r="E210" s="1">
        <v>121.239</v>
      </c>
      <c r="F210" s="1">
        <v>9.3149999999999995</v>
      </c>
      <c r="G210" s="1">
        <v>-1.984</v>
      </c>
      <c r="H210" s="1">
        <f>B210-E210-F210-G210</f>
        <v>62.517999999999994</v>
      </c>
      <c r="I210" s="1">
        <v>7.2350000000000003</v>
      </c>
      <c r="J210" s="1">
        <v>2.6349999999999998</v>
      </c>
      <c r="K210" s="1">
        <f>H210-I210+J210</f>
        <v>57.917999999999992</v>
      </c>
      <c r="L210" s="5">
        <f>D210/B210</f>
        <v>0.52496232102486806</v>
      </c>
      <c r="M210" s="5">
        <f>H210/B210</f>
        <v>0.32716863434647908</v>
      </c>
      <c r="N210" s="5">
        <f>K210/B210</f>
        <v>0.30309595579000248</v>
      </c>
      <c r="O210" s="5">
        <f>E210/B210</f>
        <v>0.63446684250188401</v>
      </c>
      <c r="U210" s="5">
        <f t="shared" si="11"/>
        <v>0.63446684250188401</v>
      </c>
      <c r="V210" s="1">
        <v>195</v>
      </c>
      <c r="AD210" s="5">
        <f>L210</f>
        <v>0.52496232102486806</v>
      </c>
      <c r="AE210" s="1">
        <v>195</v>
      </c>
      <c r="AO210" s="5">
        <f t="shared" si="12"/>
        <v>0.30309595579000248</v>
      </c>
      <c r="AP210" s="1">
        <v>195</v>
      </c>
    </row>
    <row r="211" spans="1:42" x14ac:dyDescent="0.25">
      <c r="A211" s="4" t="str">
        <f>[5]SNF!A217</f>
        <v>2001T1</v>
      </c>
      <c r="B211" s="1">
        <v>193.429</v>
      </c>
      <c r="C211" s="1">
        <v>92.156000000000006</v>
      </c>
      <c r="D211" s="1">
        <f t="shared" si="13"/>
        <v>101.273</v>
      </c>
      <c r="E211" s="1">
        <v>122.209</v>
      </c>
      <c r="F211" s="1">
        <v>9.4670000000000005</v>
      </c>
      <c r="G211" s="1">
        <v>-2.23</v>
      </c>
      <c r="H211" s="1">
        <f>B211-E211-F211-G211</f>
        <v>63.982999999999997</v>
      </c>
      <c r="I211" s="1">
        <v>8.4</v>
      </c>
      <c r="J211" s="1">
        <v>1.8560000000000001</v>
      </c>
      <c r="K211" s="1">
        <f>H211-I211+J211</f>
        <v>57.439</v>
      </c>
      <c r="L211" s="5">
        <f>D211/B211</f>
        <v>0.52356678677964519</v>
      </c>
      <c r="M211" s="5">
        <f>H211/B211</f>
        <v>0.33078287123440642</v>
      </c>
      <c r="N211" s="5">
        <f>K211/B211</f>
        <v>0.29695133614918134</v>
      </c>
      <c r="O211" s="5">
        <f>E211/B211</f>
        <v>0.63180288374545701</v>
      </c>
      <c r="U211" s="5">
        <f t="shared" si="11"/>
        <v>0.63180288374545701</v>
      </c>
      <c r="V211" s="1">
        <v>196</v>
      </c>
      <c r="AD211" s="5">
        <f>L211</f>
        <v>0.52356678677964519</v>
      </c>
      <c r="AE211" s="1">
        <v>196</v>
      </c>
      <c r="AO211" s="5">
        <f t="shared" si="12"/>
        <v>0.29695133614918134</v>
      </c>
      <c r="AP211" s="1">
        <v>196</v>
      </c>
    </row>
    <row r="212" spans="1:42" x14ac:dyDescent="0.25">
      <c r="A212" s="4" t="str">
        <f>[5]SNF!A218</f>
        <v>2001T2</v>
      </c>
      <c r="B212" s="1">
        <v>194.649</v>
      </c>
      <c r="C212" s="1">
        <v>92.700999999999993</v>
      </c>
      <c r="D212" s="1">
        <f t="shared" si="13"/>
        <v>101.94800000000001</v>
      </c>
      <c r="E212" s="1">
        <v>124.005</v>
      </c>
      <c r="F212" s="1">
        <v>9.4909999999999997</v>
      </c>
      <c r="G212" s="1">
        <v>-2.3959999999999999</v>
      </c>
      <c r="H212" s="1">
        <f>B212-E212-F212-G212</f>
        <v>63.549000000000007</v>
      </c>
      <c r="I212" s="1">
        <v>9.6150000000000002</v>
      </c>
      <c r="J212" s="1">
        <v>2.109</v>
      </c>
      <c r="K212" s="1">
        <f>H212-I212+J212</f>
        <v>56.043000000000006</v>
      </c>
      <c r="L212" s="5">
        <f>D212/B212</f>
        <v>0.52375301183155321</v>
      </c>
      <c r="M212" s="5">
        <f>H212/B212</f>
        <v>0.32647997164126202</v>
      </c>
      <c r="N212" s="5">
        <f>K212/B212</f>
        <v>0.28791825285513928</v>
      </c>
      <c r="O212" s="5">
        <f>E212/B212</f>
        <v>0.63706980256769874</v>
      </c>
      <c r="U212" s="5">
        <f t="shared" si="11"/>
        <v>0.63706980256769874</v>
      </c>
      <c r="V212" s="1">
        <v>197</v>
      </c>
      <c r="AD212" s="5">
        <f>L212</f>
        <v>0.52375301183155321</v>
      </c>
      <c r="AE212" s="1">
        <v>197</v>
      </c>
      <c r="AO212" s="5">
        <f t="shared" si="12"/>
        <v>0.28791825285513928</v>
      </c>
      <c r="AP212" s="1">
        <v>197</v>
      </c>
    </row>
    <row r="213" spans="1:42" x14ac:dyDescent="0.25">
      <c r="A213" s="4" t="str">
        <f>[5]SNF!A219</f>
        <v>2001T3</v>
      </c>
      <c r="B213" s="1">
        <v>197.178</v>
      </c>
      <c r="C213" s="1">
        <v>93.641999999999996</v>
      </c>
      <c r="D213" s="1">
        <f t="shared" si="13"/>
        <v>103.536</v>
      </c>
      <c r="E213" s="1">
        <v>125.068</v>
      </c>
      <c r="F213" s="1">
        <v>9.5990000000000002</v>
      </c>
      <c r="G213" s="1">
        <v>-2.484</v>
      </c>
      <c r="H213" s="1">
        <f>B213-E213-F213-G213</f>
        <v>64.99499999999999</v>
      </c>
      <c r="I213" s="1">
        <v>8.7639999999999993</v>
      </c>
      <c r="J213" s="1">
        <v>2.302</v>
      </c>
      <c r="K213" s="1">
        <f>H213-I213+J213</f>
        <v>58.532999999999994</v>
      </c>
      <c r="L213" s="5">
        <f>D213/B213</f>
        <v>0.52508900587286611</v>
      </c>
      <c r="M213" s="5">
        <f>H213/B213</f>
        <v>0.32962602318717094</v>
      </c>
      <c r="N213" s="5">
        <f>K213/B213</f>
        <v>0.29685360435748409</v>
      </c>
      <c r="O213" s="5">
        <f>E213/B213</f>
        <v>0.63428982949416268</v>
      </c>
      <c r="U213" s="5">
        <f t="shared" si="11"/>
        <v>0.63428982949416268</v>
      </c>
      <c r="V213" s="1">
        <v>198</v>
      </c>
      <c r="AD213" s="5">
        <f>L213</f>
        <v>0.52508900587286611</v>
      </c>
      <c r="AE213" s="1">
        <v>198</v>
      </c>
      <c r="AO213" s="5">
        <f t="shared" si="12"/>
        <v>0.29685360435748409</v>
      </c>
      <c r="AP213" s="1">
        <v>198</v>
      </c>
    </row>
    <row r="214" spans="1:42" x14ac:dyDescent="0.25">
      <c r="A214" s="4" t="str">
        <f>[5]SNF!A220</f>
        <v>2001T4</v>
      </c>
      <c r="B214" s="1">
        <v>196.93899999999999</v>
      </c>
      <c r="C214" s="1">
        <v>94.477000000000004</v>
      </c>
      <c r="D214" s="1">
        <f t="shared" si="13"/>
        <v>102.46199999999999</v>
      </c>
      <c r="E214" s="1">
        <v>126.15900000000001</v>
      </c>
      <c r="F214" s="1">
        <v>9.6430000000000007</v>
      </c>
      <c r="G214" s="1">
        <v>-2.4929999999999999</v>
      </c>
      <c r="H214" s="1">
        <f>B214-E214-F214-G214</f>
        <v>63.629999999999988</v>
      </c>
      <c r="I214" s="1">
        <v>7.7889999999999997</v>
      </c>
      <c r="J214" s="1">
        <v>2.4340000000000002</v>
      </c>
      <c r="K214" s="1">
        <f>H214-I214+J214</f>
        <v>58.274999999999984</v>
      </c>
      <c r="L214" s="5">
        <f>D214/B214</f>
        <v>0.52027277481859857</v>
      </c>
      <c r="M214" s="5">
        <f>H214/B214</f>
        <v>0.32309496849278196</v>
      </c>
      <c r="N214" s="5">
        <f>K214/B214</f>
        <v>0.29590380777804287</v>
      </c>
      <c r="O214" s="5">
        <f>E214/B214</f>
        <v>0.6405993734100407</v>
      </c>
      <c r="U214" s="5">
        <f t="shared" si="11"/>
        <v>0.6405993734100407</v>
      </c>
      <c r="V214" s="1">
        <v>199</v>
      </c>
      <c r="AD214" s="5">
        <f>L214</f>
        <v>0.52027277481859857</v>
      </c>
      <c r="AE214" s="1">
        <v>199</v>
      </c>
      <c r="AO214" s="5">
        <f t="shared" si="12"/>
        <v>0.29590380777804287</v>
      </c>
      <c r="AP214" s="1">
        <v>199</v>
      </c>
    </row>
    <row r="215" spans="1:42" x14ac:dyDescent="0.25">
      <c r="A215" s="4" t="str">
        <f>[5]SNF!A221</f>
        <v>2002T1</v>
      </c>
      <c r="B215" s="1">
        <v>199.827</v>
      </c>
      <c r="C215" s="1">
        <v>95.805000000000007</v>
      </c>
      <c r="D215" s="1">
        <f t="shared" si="13"/>
        <v>104.02199999999999</v>
      </c>
      <c r="E215" s="1">
        <v>127.607</v>
      </c>
      <c r="F215" s="1">
        <v>9.7759999999999998</v>
      </c>
      <c r="G215" s="1">
        <v>-2.423</v>
      </c>
      <c r="H215" s="1">
        <f>B215-E215-F215-G215</f>
        <v>64.867000000000004</v>
      </c>
      <c r="I215" s="1">
        <v>8.2210000000000001</v>
      </c>
      <c r="J215" s="1">
        <v>2.3190000000000004</v>
      </c>
      <c r="K215" s="1">
        <f>H215-I215+J215</f>
        <v>58.965000000000003</v>
      </c>
      <c r="L215" s="5">
        <f>D215/B215</f>
        <v>0.52056028464621895</v>
      </c>
      <c r="M215" s="5">
        <f>H215/B215</f>
        <v>0.32461579266065149</v>
      </c>
      <c r="N215" s="5">
        <f>K215/B215</f>
        <v>0.29508024441141589</v>
      </c>
      <c r="O215" s="5">
        <f>E215/B215</f>
        <v>0.63858737808204091</v>
      </c>
      <c r="U215" s="5">
        <f t="shared" si="11"/>
        <v>0.63858737808204091</v>
      </c>
      <c r="V215" s="1">
        <v>200</v>
      </c>
      <c r="AD215" s="5">
        <f>L215</f>
        <v>0.52056028464621895</v>
      </c>
      <c r="AE215" s="1">
        <v>200</v>
      </c>
      <c r="AO215" s="5">
        <f t="shared" si="12"/>
        <v>0.29508024441141589</v>
      </c>
      <c r="AP215" s="1">
        <v>200</v>
      </c>
    </row>
    <row r="216" spans="1:42" x14ac:dyDescent="0.25">
      <c r="A216" s="4" t="str">
        <f>[5]SNF!A222</f>
        <v>2002T2</v>
      </c>
      <c r="B216" s="1">
        <v>200.98099999999999</v>
      </c>
      <c r="C216" s="1">
        <v>97.126999999999995</v>
      </c>
      <c r="D216" s="1">
        <f t="shared" si="13"/>
        <v>103.854</v>
      </c>
      <c r="E216" s="1">
        <v>129.35599999999999</v>
      </c>
      <c r="F216" s="1">
        <v>9.8230000000000004</v>
      </c>
      <c r="G216" s="1">
        <v>-2.4009999999999998</v>
      </c>
      <c r="H216" s="1">
        <f>B216-E216-F216-G216</f>
        <v>64.203000000000003</v>
      </c>
      <c r="I216" s="1">
        <v>7.7869999999999999</v>
      </c>
      <c r="J216" s="1">
        <v>2.327</v>
      </c>
      <c r="K216" s="1">
        <f>H216-I216+J216</f>
        <v>58.743000000000002</v>
      </c>
      <c r="L216" s="5">
        <f>D216/B216</f>
        <v>0.51673541280021495</v>
      </c>
      <c r="M216" s="5">
        <f>H216/B216</f>
        <v>0.31944810703499338</v>
      </c>
      <c r="N216" s="5">
        <f>K216/B216</f>
        <v>0.29228135992954557</v>
      </c>
      <c r="O216" s="5">
        <f>E216/B216</f>
        <v>0.64362302904254631</v>
      </c>
      <c r="U216" s="5">
        <f t="shared" si="11"/>
        <v>0.64362302904254631</v>
      </c>
      <c r="V216" s="1">
        <v>201</v>
      </c>
      <c r="AD216" s="5">
        <f>L216</f>
        <v>0.51673541280021495</v>
      </c>
      <c r="AE216" s="1">
        <v>201</v>
      </c>
      <c r="AO216" s="5">
        <f t="shared" si="12"/>
        <v>0.29228135992954557</v>
      </c>
      <c r="AP216" s="1">
        <v>201</v>
      </c>
    </row>
    <row r="217" spans="1:42" x14ac:dyDescent="0.25">
      <c r="A217" s="4" t="str">
        <f>[5]SNF!A223</f>
        <v>2002T3</v>
      </c>
      <c r="B217" s="1">
        <v>203.18799999999999</v>
      </c>
      <c r="C217" s="1">
        <v>97.724999999999994</v>
      </c>
      <c r="D217" s="1">
        <f t="shared" si="13"/>
        <v>105.46299999999999</v>
      </c>
      <c r="E217" s="1">
        <v>130.13</v>
      </c>
      <c r="F217" s="1">
        <v>9.9469999999999992</v>
      </c>
      <c r="G217" s="1">
        <v>-2.4279999999999999</v>
      </c>
      <c r="H217" s="1">
        <f>B217-E217-F217-G217</f>
        <v>65.538999999999987</v>
      </c>
      <c r="I217" s="1">
        <v>6.6269999999999998</v>
      </c>
      <c r="J217" s="1">
        <v>2.2680000000000002</v>
      </c>
      <c r="K217" s="1">
        <f>H217-I217+J217</f>
        <v>61.179999999999986</v>
      </c>
      <c r="L217" s="5">
        <f>D217/B217</f>
        <v>0.51904147882748985</v>
      </c>
      <c r="M217" s="5">
        <f>H217/B217</f>
        <v>0.3225534972537748</v>
      </c>
      <c r="N217" s="5">
        <f>K217/B217</f>
        <v>0.30110045868850516</v>
      </c>
      <c r="O217" s="5">
        <f>E217/B217</f>
        <v>0.64044136464751855</v>
      </c>
      <c r="U217" s="5">
        <f t="shared" si="11"/>
        <v>0.64044136464751855</v>
      </c>
      <c r="V217" s="1">
        <v>202</v>
      </c>
      <c r="AD217" s="5">
        <f>L217</f>
        <v>0.51904147882748985</v>
      </c>
      <c r="AE217" s="1">
        <v>202</v>
      </c>
      <c r="AO217" s="5">
        <f t="shared" si="12"/>
        <v>0.30110045868850516</v>
      </c>
      <c r="AP217" s="1">
        <v>202</v>
      </c>
    </row>
    <row r="218" spans="1:42" x14ac:dyDescent="0.25">
      <c r="A218" s="4" t="str">
        <f>[5]SNF!A224</f>
        <v>2002T4</v>
      </c>
      <c r="B218" s="1">
        <v>204.101</v>
      </c>
      <c r="C218" s="1">
        <v>98.516999999999996</v>
      </c>
      <c r="D218" s="1">
        <f t="shared" si="13"/>
        <v>105.584</v>
      </c>
      <c r="E218" s="1">
        <v>131.05699999999999</v>
      </c>
      <c r="F218" s="1">
        <v>9.9309999999999992</v>
      </c>
      <c r="G218" s="1">
        <v>-2.504</v>
      </c>
      <c r="H218" s="1">
        <f>B218-E218-F218-G218</f>
        <v>65.617000000000019</v>
      </c>
      <c r="I218" s="1">
        <v>6.8289999999999997</v>
      </c>
      <c r="J218" s="1">
        <v>2.1430000000000002</v>
      </c>
      <c r="K218" s="1">
        <f>H218-I218+J218</f>
        <v>60.931000000000019</v>
      </c>
      <c r="L218" s="5">
        <f>D218/B218</f>
        <v>0.51731250704308163</v>
      </c>
      <c r="M218" s="5">
        <f>H218/B218</f>
        <v>0.32149279033419736</v>
      </c>
      <c r="N218" s="5">
        <f>K218/B218</f>
        <v>0.29853356916428642</v>
      </c>
      <c r="O218" s="5">
        <f>E218/B218</f>
        <v>0.64211836296735436</v>
      </c>
      <c r="U218" s="5">
        <f t="shared" si="11"/>
        <v>0.64211836296735436</v>
      </c>
      <c r="V218" s="1">
        <v>203</v>
      </c>
      <c r="AD218" s="5">
        <f>L218</f>
        <v>0.51731250704308163</v>
      </c>
      <c r="AE218" s="1">
        <v>203</v>
      </c>
      <c r="AO218" s="5">
        <f t="shared" si="12"/>
        <v>0.29853356916428642</v>
      </c>
      <c r="AP218" s="1">
        <v>203</v>
      </c>
    </row>
    <row r="219" spans="1:42" x14ac:dyDescent="0.25">
      <c r="A219" s="4" t="str">
        <f>[5]SNF!A225</f>
        <v>2003T1</v>
      </c>
      <c r="B219" s="1">
        <v>205.078</v>
      </c>
      <c r="C219" s="1">
        <v>98.793999999999997</v>
      </c>
      <c r="D219" s="1">
        <f t="shared" si="13"/>
        <v>106.28400000000001</v>
      </c>
      <c r="E219" s="1">
        <v>131.733</v>
      </c>
      <c r="F219" s="1">
        <v>9.8849999999999998</v>
      </c>
      <c r="G219" s="1">
        <v>-2.6339999999999999</v>
      </c>
      <c r="H219" s="1">
        <f>B219-E219-F219-G219</f>
        <v>66.093999999999994</v>
      </c>
      <c r="I219" s="1">
        <v>6.5830000000000002</v>
      </c>
      <c r="J219" s="1">
        <v>2.000000000000015E-2</v>
      </c>
      <c r="K219" s="1">
        <f>H219-I219+J219</f>
        <v>59.530999999999999</v>
      </c>
      <c r="L219" s="5">
        <f>D219/B219</f>
        <v>0.51826134446405758</v>
      </c>
      <c r="M219" s="5">
        <f>H219/B219</f>
        <v>0.32228712977501239</v>
      </c>
      <c r="N219" s="5">
        <f>K219/B219</f>
        <v>0.29028467217351445</v>
      </c>
      <c r="O219" s="5">
        <f>E219/B219</f>
        <v>0.64235559153102728</v>
      </c>
      <c r="U219" s="5">
        <f t="shared" si="11"/>
        <v>0.64235559153102728</v>
      </c>
      <c r="V219" s="1">
        <v>204</v>
      </c>
      <c r="AD219" s="5">
        <f>L219</f>
        <v>0.51826134446405758</v>
      </c>
      <c r="AE219" s="1">
        <v>204</v>
      </c>
      <c r="AO219" s="5">
        <f t="shared" si="12"/>
        <v>0.29028467217351445</v>
      </c>
      <c r="AP219" s="1">
        <v>204</v>
      </c>
    </row>
    <row r="220" spans="1:42" x14ac:dyDescent="0.25">
      <c r="A220" s="4" t="str">
        <f>[5]SNF!A226</f>
        <v>2003T2</v>
      </c>
      <c r="B220" s="1">
        <v>206.15100000000001</v>
      </c>
      <c r="C220" s="1">
        <v>99.453000000000003</v>
      </c>
      <c r="D220" s="1">
        <f t="shared" si="13"/>
        <v>106.69800000000001</v>
      </c>
      <c r="E220" s="1">
        <v>132.64600000000002</v>
      </c>
      <c r="F220" s="1">
        <v>9.9789999999999992</v>
      </c>
      <c r="G220" s="1">
        <v>-2.7250000000000001</v>
      </c>
      <c r="H220" s="1">
        <f>B220-E220-F220-G220</f>
        <v>66.250999999999991</v>
      </c>
      <c r="I220" s="1">
        <v>6.4530000000000003</v>
      </c>
      <c r="J220" s="1">
        <v>-6.7999999999999922E-2</v>
      </c>
      <c r="K220" s="1">
        <f>H220-I220+J220</f>
        <v>59.72999999999999</v>
      </c>
      <c r="L220" s="5">
        <f>D220/B220</f>
        <v>0.51757207095769608</v>
      </c>
      <c r="M220" s="5">
        <f>H220/B220</f>
        <v>0.32137122788635508</v>
      </c>
      <c r="N220" s="5">
        <f>K220/B220</f>
        <v>0.28973907475588279</v>
      </c>
      <c r="O220" s="5">
        <f>E220/B220</f>
        <v>0.64344097287910318</v>
      </c>
      <c r="U220" s="5">
        <f t="shared" si="11"/>
        <v>0.64344097287910318</v>
      </c>
      <c r="V220" s="1">
        <v>205</v>
      </c>
      <c r="AD220" s="5">
        <f>L220</f>
        <v>0.51757207095769608</v>
      </c>
      <c r="AE220" s="1">
        <v>205</v>
      </c>
      <c r="AO220" s="5">
        <f t="shared" si="12"/>
        <v>0.28973907475588279</v>
      </c>
      <c r="AP220" s="1">
        <v>205</v>
      </c>
    </row>
    <row r="221" spans="1:42" x14ac:dyDescent="0.25">
      <c r="A221" s="4" t="str">
        <f>[5]SNF!A227</f>
        <v>2003T3</v>
      </c>
      <c r="B221" s="1">
        <v>210.11500000000001</v>
      </c>
      <c r="C221" s="1">
        <v>100.36</v>
      </c>
      <c r="D221" s="1">
        <f t="shared" si="13"/>
        <v>109.75500000000001</v>
      </c>
      <c r="E221" s="1">
        <v>133.94299999999998</v>
      </c>
      <c r="F221" s="1">
        <v>10.11</v>
      </c>
      <c r="G221" s="1">
        <v>-2.7810000000000001</v>
      </c>
      <c r="H221" s="1">
        <f>B221-E221-F221-G221</f>
        <v>68.843000000000032</v>
      </c>
      <c r="I221" s="1">
        <v>6.58</v>
      </c>
      <c r="J221" s="1">
        <v>-5.2000000000000358E-2</v>
      </c>
      <c r="K221" s="1">
        <f>H221-I221+J221</f>
        <v>62.211000000000034</v>
      </c>
      <c r="L221" s="5">
        <f>D221/B221</f>
        <v>0.52235680460700096</v>
      </c>
      <c r="M221" s="5">
        <f>H221/B221</f>
        <v>0.32764438521761907</v>
      </c>
      <c r="N221" s="5">
        <f>K221/B221</f>
        <v>0.29608071770221084</v>
      </c>
      <c r="O221" s="5">
        <f>E221/B221</f>
        <v>0.63747471622682805</v>
      </c>
      <c r="U221" s="5">
        <f t="shared" si="11"/>
        <v>0.63747471622682805</v>
      </c>
      <c r="V221" s="1">
        <v>206</v>
      </c>
      <c r="AD221" s="5">
        <f>L221</f>
        <v>0.52235680460700096</v>
      </c>
      <c r="AE221" s="1">
        <v>206</v>
      </c>
      <c r="AO221" s="5">
        <f t="shared" si="12"/>
        <v>0.29608071770221084</v>
      </c>
      <c r="AP221" s="1">
        <v>206</v>
      </c>
    </row>
    <row r="222" spans="1:42" x14ac:dyDescent="0.25">
      <c r="A222" s="4" t="str">
        <f>[5]SNF!A228</f>
        <v>2003T4</v>
      </c>
      <c r="B222" s="1">
        <v>211.43700000000001</v>
      </c>
      <c r="C222" s="1">
        <v>101.18300000000001</v>
      </c>
      <c r="D222" s="1">
        <f t="shared" si="13"/>
        <v>110.254</v>
      </c>
      <c r="E222" s="1">
        <v>134.792</v>
      </c>
      <c r="F222" s="1">
        <v>10.236999999999998</v>
      </c>
      <c r="G222" s="1">
        <v>-2.802</v>
      </c>
      <c r="H222" s="1">
        <f>B222-E222-F222-G222</f>
        <v>69.210000000000022</v>
      </c>
      <c r="I222" s="1">
        <v>6.6459999999999999</v>
      </c>
      <c r="J222" s="1">
        <v>6.5999999999999975E-2</v>
      </c>
      <c r="K222" s="1">
        <f>H222-I222+J222</f>
        <v>62.630000000000024</v>
      </c>
      <c r="L222" s="5">
        <f>D222/B222</f>
        <v>0.52145083405458836</v>
      </c>
      <c r="M222" s="5">
        <f>H222/B222</f>
        <v>0.32733154556676464</v>
      </c>
      <c r="N222" s="5">
        <f>K222/B222</f>
        <v>0.29621116455492663</v>
      </c>
      <c r="O222" s="5">
        <f>E222/B222</f>
        <v>0.63750431570633326</v>
      </c>
      <c r="U222" s="5">
        <f t="shared" si="11"/>
        <v>0.63750431570633326</v>
      </c>
      <c r="V222" s="1">
        <v>207</v>
      </c>
      <c r="AD222" s="5">
        <f>L222</f>
        <v>0.52145083405458836</v>
      </c>
      <c r="AE222" s="1">
        <v>207</v>
      </c>
      <c r="AO222" s="5">
        <f t="shared" si="12"/>
        <v>0.29621116455492663</v>
      </c>
      <c r="AP222" s="1">
        <v>207</v>
      </c>
    </row>
    <row r="223" spans="1:42" x14ac:dyDescent="0.25">
      <c r="A223" s="4" t="str">
        <f>[5]SNF!A229</f>
        <v>2004T1</v>
      </c>
      <c r="B223" s="1">
        <v>213.875</v>
      </c>
      <c r="C223" s="1">
        <v>102.506</v>
      </c>
      <c r="D223" s="1">
        <f t="shared" si="13"/>
        <v>111.369</v>
      </c>
      <c r="E223" s="1">
        <v>136.55599999999998</v>
      </c>
      <c r="F223" s="1">
        <v>10.481000000000002</v>
      </c>
      <c r="G223" s="1">
        <v>-2.786</v>
      </c>
      <c r="H223" s="1">
        <f>B223-E223-F223-G223</f>
        <v>69.624000000000024</v>
      </c>
      <c r="I223" s="1">
        <v>6.8310000000000004</v>
      </c>
      <c r="J223" s="1">
        <v>2.2130000000000001</v>
      </c>
      <c r="K223" s="1">
        <f>H223-I223+J223</f>
        <v>65.006000000000014</v>
      </c>
      <c r="L223" s="5">
        <f>D223/B223</f>
        <v>0.52072004675628292</v>
      </c>
      <c r="M223" s="5">
        <f>H223/B223</f>
        <v>0.32553594389246066</v>
      </c>
      <c r="N223" s="5">
        <f>K223/B223</f>
        <v>0.30394389246054948</v>
      </c>
      <c r="O223" s="5">
        <f>E223/B223</f>
        <v>0.63848509643483331</v>
      </c>
      <c r="U223" s="5">
        <f t="shared" si="11"/>
        <v>0.63848509643483331</v>
      </c>
      <c r="V223" s="1">
        <v>208</v>
      </c>
      <c r="AD223" s="5">
        <f>L223</f>
        <v>0.52072004675628292</v>
      </c>
      <c r="AE223" s="1">
        <v>208</v>
      </c>
      <c r="AO223" s="5">
        <f t="shared" si="12"/>
        <v>0.30394389246054948</v>
      </c>
      <c r="AP223" s="1">
        <v>208</v>
      </c>
    </row>
    <row r="224" spans="1:42" x14ac:dyDescent="0.25">
      <c r="A224" s="4" t="str">
        <f>[5]SNF!A230</f>
        <v>2004T2</v>
      </c>
      <c r="B224" s="1">
        <v>214.71100000000001</v>
      </c>
      <c r="C224" s="1">
        <v>103.56</v>
      </c>
      <c r="D224" s="1">
        <f t="shared" si="13"/>
        <v>111.15100000000001</v>
      </c>
      <c r="E224" s="1">
        <v>137.85199999999998</v>
      </c>
      <c r="F224" s="1">
        <v>10.61</v>
      </c>
      <c r="G224" s="1">
        <v>-2.7570000000000001</v>
      </c>
      <c r="H224" s="1">
        <f>B224-E224-F224-G224</f>
        <v>69.006000000000043</v>
      </c>
      <c r="I224" s="1">
        <v>7.2320000000000002</v>
      </c>
      <c r="J224" s="1">
        <v>2.3649999999999998</v>
      </c>
      <c r="K224" s="1">
        <f>H224-I224+J224</f>
        <v>64.139000000000038</v>
      </c>
      <c r="L224" s="5">
        <f>D224/B224</f>
        <v>0.51767724988472874</v>
      </c>
      <c r="M224" s="5">
        <f>H224/B224</f>
        <v>0.32139014768689095</v>
      </c>
      <c r="N224" s="5">
        <f>K224/B224</f>
        <v>0.29872246880690806</v>
      </c>
      <c r="O224" s="5">
        <f>E224/B224</f>
        <v>0.64203510765633787</v>
      </c>
      <c r="U224" s="5">
        <f t="shared" si="11"/>
        <v>0.64203510765633787</v>
      </c>
      <c r="V224" s="1">
        <v>209</v>
      </c>
      <c r="AD224" s="5">
        <f>L224</f>
        <v>0.51767724988472874</v>
      </c>
      <c r="AE224" s="1">
        <v>209</v>
      </c>
      <c r="AO224" s="5">
        <f t="shared" si="12"/>
        <v>0.29872246880690806</v>
      </c>
      <c r="AP224" s="1">
        <v>209</v>
      </c>
    </row>
    <row r="225" spans="1:42" x14ac:dyDescent="0.25">
      <c r="A225" s="4" t="str">
        <f>[5]SNF!A231</f>
        <v>2004T3</v>
      </c>
      <c r="B225" s="1">
        <v>216.53399999999999</v>
      </c>
      <c r="C225" s="1">
        <v>104.73699999999999</v>
      </c>
      <c r="D225" s="1">
        <f t="shared" si="13"/>
        <v>111.797</v>
      </c>
      <c r="E225" s="1">
        <v>139.03</v>
      </c>
      <c r="F225" s="1">
        <v>11.082000000000001</v>
      </c>
      <c r="G225" s="1">
        <v>-2.7120000000000002</v>
      </c>
      <c r="H225" s="1">
        <f>B225-E225-F225-G225</f>
        <v>69.134</v>
      </c>
      <c r="I225" s="1">
        <v>7.4039999999999999</v>
      </c>
      <c r="J225" s="1">
        <v>2.4470000000000001</v>
      </c>
      <c r="K225" s="1">
        <f>H225-I225+J225</f>
        <v>64.177000000000007</v>
      </c>
      <c r="L225" s="5">
        <f>D225/B225</f>
        <v>0.51630228970969916</v>
      </c>
      <c r="M225" s="5">
        <f>H225/B225</f>
        <v>0.31927549484145679</v>
      </c>
      <c r="N225" s="5">
        <f>K225/B225</f>
        <v>0.29638301606214273</v>
      </c>
      <c r="O225" s="5">
        <f>E225/B225</f>
        <v>0.64207006751826501</v>
      </c>
      <c r="U225" s="5">
        <f t="shared" si="11"/>
        <v>0.64207006751826501</v>
      </c>
      <c r="V225" s="1">
        <v>210</v>
      </c>
      <c r="AD225" s="5">
        <f>L225</f>
        <v>0.51630228970969916</v>
      </c>
      <c r="AE225" s="1">
        <v>210</v>
      </c>
      <c r="AO225" s="5">
        <f t="shared" si="12"/>
        <v>0.29638301606214273</v>
      </c>
      <c r="AP225" s="1">
        <v>210</v>
      </c>
    </row>
    <row r="226" spans="1:42" x14ac:dyDescent="0.25">
      <c r="A226" s="4" t="str">
        <f>[5]SNF!A232</f>
        <v>2004T4</v>
      </c>
      <c r="B226" s="1">
        <v>219.298</v>
      </c>
      <c r="C226" s="1">
        <v>105.758</v>
      </c>
      <c r="D226" s="1">
        <f t="shared" si="13"/>
        <v>113.54</v>
      </c>
      <c r="E226" s="1">
        <v>140.36799999999999</v>
      </c>
      <c r="F226" s="1">
        <v>11.030999999999999</v>
      </c>
      <c r="G226" s="1">
        <v>-2.653</v>
      </c>
      <c r="H226" s="1">
        <f>B226-E226-F226-G226</f>
        <v>70.552000000000007</v>
      </c>
      <c r="I226" s="1">
        <v>7.1319999999999997</v>
      </c>
      <c r="J226" s="1">
        <v>2.46</v>
      </c>
      <c r="K226" s="1">
        <f>H226-I226+J226</f>
        <v>65.88000000000001</v>
      </c>
      <c r="L226" s="5">
        <f>D226/B226</f>
        <v>0.51774297987213747</v>
      </c>
      <c r="M226" s="5">
        <f>H226/B226</f>
        <v>0.321717480323578</v>
      </c>
      <c r="N226" s="5">
        <f>K226/B226</f>
        <v>0.30041313646271289</v>
      </c>
      <c r="O226" s="5">
        <f>E226/B226</f>
        <v>0.64007879688825253</v>
      </c>
      <c r="U226" s="5">
        <f t="shared" si="11"/>
        <v>0.64007879688825253</v>
      </c>
      <c r="V226" s="1">
        <v>211</v>
      </c>
      <c r="AD226" s="5">
        <f>L226</f>
        <v>0.51774297987213747</v>
      </c>
      <c r="AE226" s="1">
        <v>211</v>
      </c>
      <c r="AO226" s="5">
        <f t="shared" si="12"/>
        <v>0.30041313646271289</v>
      </c>
      <c r="AP226" s="1">
        <v>211</v>
      </c>
    </row>
    <row r="227" spans="1:42" x14ac:dyDescent="0.25">
      <c r="A227" s="4" t="str">
        <f>[5]SNF!A233</f>
        <v>2005T1</v>
      </c>
      <c r="B227" s="1">
        <v>221.226</v>
      </c>
      <c r="C227" s="1">
        <v>106.515</v>
      </c>
      <c r="D227" s="1">
        <f t="shared" si="13"/>
        <v>114.711</v>
      </c>
      <c r="E227" s="1">
        <v>141.24700000000001</v>
      </c>
      <c r="F227" s="1">
        <v>11.552</v>
      </c>
      <c r="G227" s="1">
        <v>-2.597</v>
      </c>
      <c r="H227" s="1">
        <f>B227-E227-F227-G227</f>
        <v>71.023999999999987</v>
      </c>
      <c r="I227" s="1">
        <v>7.7279999999999998</v>
      </c>
      <c r="J227" s="1">
        <v>2.766</v>
      </c>
      <c r="K227" s="1">
        <f>H227-I227+J227</f>
        <v>66.061999999999983</v>
      </c>
      <c r="L227" s="5">
        <f>D227/B227</f>
        <v>0.51852404328605139</v>
      </c>
      <c r="M227" s="5">
        <f>H227/B227</f>
        <v>0.32104725484346319</v>
      </c>
      <c r="N227" s="5">
        <f>K227/B227</f>
        <v>0.2986177031632809</v>
      </c>
      <c r="O227" s="5">
        <f>E227/B227</f>
        <v>0.63847377794653437</v>
      </c>
      <c r="U227" s="5">
        <f t="shared" si="11"/>
        <v>0.63847377794653437</v>
      </c>
      <c r="V227" s="1">
        <v>212</v>
      </c>
      <c r="AD227" s="5">
        <f>L227</f>
        <v>0.51852404328605139</v>
      </c>
      <c r="AE227" s="1">
        <v>212</v>
      </c>
      <c r="AO227" s="5">
        <f t="shared" si="12"/>
        <v>0.2986177031632809</v>
      </c>
      <c r="AP227" s="1">
        <v>212</v>
      </c>
    </row>
    <row r="228" spans="1:42" x14ac:dyDescent="0.25">
      <c r="A228" s="4" t="str">
        <f>[5]SNF!A234</f>
        <v>2005T2</v>
      </c>
      <c r="B228" s="1">
        <v>223.673</v>
      </c>
      <c r="C228" s="1">
        <v>107.586</v>
      </c>
      <c r="D228" s="1">
        <f t="shared" si="13"/>
        <v>116.087</v>
      </c>
      <c r="E228" s="1">
        <v>142.648</v>
      </c>
      <c r="F228" s="1">
        <v>11.605</v>
      </c>
      <c r="G228" s="1">
        <v>-2.6549999999999998</v>
      </c>
      <c r="H228" s="1">
        <f>B228-E228-F228-G228</f>
        <v>72.075000000000003</v>
      </c>
      <c r="I228" s="1">
        <v>7.008</v>
      </c>
      <c r="J228" s="1">
        <v>2.7680000000000002</v>
      </c>
      <c r="K228" s="1">
        <f>H228-I228+J228</f>
        <v>67.835000000000008</v>
      </c>
      <c r="L228" s="5">
        <f>D228/B228</f>
        <v>0.51900318768917131</v>
      </c>
      <c r="M228" s="5">
        <f>H228/B228</f>
        <v>0.32223379665851487</v>
      </c>
      <c r="N228" s="5">
        <f>K228/B228</f>
        <v>0.30327755249851351</v>
      </c>
      <c r="O228" s="5">
        <f>E228/B228</f>
        <v>0.6377524332395953</v>
      </c>
      <c r="U228" s="5">
        <f t="shared" si="11"/>
        <v>0.6377524332395953</v>
      </c>
      <c r="V228" s="1">
        <v>213</v>
      </c>
      <c r="AD228" s="5">
        <f>L228</f>
        <v>0.51900318768917131</v>
      </c>
      <c r="AE228" s="1">
        <v>213</v>
      </c>
      <c r="AO228" s="5">
        <f t="shared" si="12"/>
        <v>0.30327755249851351</v>
      </c>
      <c r="AP228" s="1">
        <v>213</v>
      </c>
    </row>
    <row r="229" spans="1:42" x14ac:dyDescent="0.25">
      <c r="A229" s="4" t="str">
        <f>[5]SNF!A235</f>
        <v>2005T3</v>
      </c>
      <c r="B229" s="1">
        <v>225.679</v>
      </c>
      <c r="C229" s="1">
        <v>109.11499999999999</v>
      </c>
      <c r="D229" s="1">
        <f t="shared" si="13"/>
        <v>116.56400000000001</v>
      </c>
      <c r="E229" s="1">
        <v>144.44899999999998</v>
      </c>
      <c r="F229" s="1">
        <v>11.693999999999999</v>
      </c>
      <c r="G229" s="1">
        <v>-2.835</v>
      </c>
      <c r="H229" s="1">
        <f>B229-E229-F229-G229</f>
        <v>72.371000000000009</v>
      </c>
      <c r="I229" s="1">
        <v>8.2270000000000003</v>
      </c>
      <c r="J229" s="1">
        <v>2.827</v>
      </c>
      <c r="K229" s="1">
        <f>H229-I229+J229</f>
        <v>66.971000000000004</v>
      </c>
      <c r="L229" s="5">
        <f>D229/B229</f>
        <v>0.5165035293492084</v>
      </c>
      <c r="M229" s="5">
        <f>H229/B229</f>
        <v>0.32068114445739304</v>
      </c>
      <c r="N229" s="5">
        <f>K229/B229</f>
        <v>0.29675335321407842</v>
      </c>
      <c r="O229" s="5">
        <f>E229/B229</f>
        <v>0.64006398468621351</v>
      </c>
      <c r="U229" s="5">
        <f t="shared" ref="U229:U292" si="14">O229</f>
        <v>0.64006398468621351</v>
      </c>
      <c r="V229" s="1">
        <v>214</v>
      </c>
      <c r="AD229" s="5">
        <f>L229</f>
        <v>0.5165035293492084</v>
      </c>
      <c r="AE229" s="1">
        <v>214</v>
      </c>
      <c r="AO229" s="5">
        <f t="shared" ref="AO229:AO258" si="15">N229</f>
        <v>0.29675335321407842</v>
      </c>
      <c r="AP229" s="1">
        <v>214</v>
      </c>
    </row>
    <row r="230" spans="1:42" x14ac:dyDescent="0.25">
      <c r="A230" s="4" t="str">
        <f>[5]SNF!A236</f>
        <v>2005T4</v>
      </c>
      <c r="B230" s="1">
        <v>228.77</v>
      </c>
      <c r="C230" s="1">
        <v>110.444</v>
      </c>
      <c r="D230" s="1">
        <f t="shared" si="13"/>
        <v>118.32600000000001</v>
      </c>
      <c r="E230" s="1">
        <v>146.33199999999999</v>
      </c>
      <c r="F230" s="1">
        <v>11.701000000000001</v>
      </c>
      <c r="G230" s="1">
        <v>-3.1360000000000001</v>
      </c>
      <c r="H230" s="1">
        <f>B230-E230-F230-G230</f>
        <v>73.873000000000019</v>
      </c>
      <c r="I230" s="1">
        <v>10.452999999999999</v>
      </c>
      <c r="J230" s="1">
        <v>2.9420000000000002</v>
      </c>
      <c r="K230" s="1">
        <f>H230-I230+J230</f>
        <v>66.362000000000023</v>
      </c>
      <c r="L230" s="5">
        <f>D230/B230</f>
        <v>0.51722690912269964</v>
      </c>
      <c r="M230" s="5">
        <f>H230/B230</f>
        <v>0.322913843598374</v>
      </c>
      <c r="N230" s="5">
        <f>K230/B230</f>
        <v>0.29008174148708321</v>
      </c>
      <c r="O230" s="5">
        <f>E230/B230</f>
        <v>0.63964680683656072</v>
      </c>
      <c r="U230" s="5">
        <f t="shared" si="14"/>
        <v>0.63964680683656072</v>
      </c>
      <c r="V230" s="1">
        <v>215</v>
      </c>
      <c r="AD230" s="5">
        <f>L230</f>
        <v>0.51722690912269964</v>
      </c>
      <c r="AE230" s="1">
        <v>215</v>
      </c>
      <c r="AO230" s="5">
        <f t="shared" si="15"/>
        <v>0.29008174148708321</v>
      </c>
      <c r="AP230" s="1">
        <v>215</v>
      </c>
    </row>
    <row r="231" spans="1:42" x14ac:dyDescent="0.25">
      <c r="A231" s="4" t="str">
        <f>[5]SNF!A237</f>
        <v>2006T1</v>
      </c>
      <c r="B231" s="1">
        <v>230.58500000000001</v>
      </c>
      <c r="C231" s="1">
        <v>111.876</v>
      </c>
      <c r="D231" s="1">
        <f t="shared" si="13"/>
        <v>118.709</v>
      </c>
      <c r="E231" s="1">
        <v>147.99799999999999</v>
      </c>
      <c r="F231" s="1">
        <v>11.617999999999999</v>
      </c>
      <c r="G231" s="1">
        <v>-3.56</v>
      </c>
      <c r="H231" s="1">
        <f>B231-E231-F231-G231</f>
        <v>74.529000000000025</v>
      </c>
      <c r="I231" s="1">
        <v>8.4949999999999992</v>
      </c>
      <c r="J231" s="1">
        <v>2.4050000000000002</v>
      </c>
      <c r="K231" s="1">
        <f>H231-I231+J231</f>
        <v>68.439000000000021</v>
      </c>
      <c r="L231" s="5">
        <f>D231/B231</f>
        <v>0.51481666196847153</v>
      </c>
      <c r="M231" s="5">
        <f>H231/B231</f>
        <v>0.32321703493288817</v>
      </c>
      <c r="N231" s="5">
        <f>K231/B231</f>
        <v>0.29680595008348337</v>
      </c>
      <c r="O231" s="5">
        <f>E231/B231</f>
        <v>0.64183706659149553</v>
      </c>
      <c r="U231" s="5">
        <f t="shared" si="14"/>
        <v>0.64183706659149553</v>
      </c>
      <c r="V231" s="1">
        <v>216</v>
      </c>
      <c r="AD231" s="5">
        <f>L231</f>
        <v>0.51481666196847153</v>
      </c>
      <c r="AE231" s="1">
        <v>216</v>
      </c>
      <c r="AO231" s="5">
        <f t="shared" si="15"/>
        <v>0.29680595008348337</v>
      </c>
      <c r="AP231" s="1">
        <v>216</v>
      </c>
    </row>
    <row r="232" spans="1:42" x14ac:dyDescent="0.25">
      <c r="A232" s="4" t="str">
        <f>[5]SNF!A238</f>
        <v>2006T2</v>
      </c>
      <c r="B232" s="1">
        <v>234.75899999999999</v>
      </c>
      <c r="C232" s="1">
        <v>113.19</v>
      </c>
      <c r="D232" s="1">
        <f t="shared" si="13"/>
        <v>121.56899999999999</v>
      </c>
      <c r="E232" s="1">
        <v>149.73499999999999</v>
      </c>
      <c r="F232" s="1">
        <v>11.772</v>
      </c>
      <c r="G232" s="1">
        <v>-3.86</v>
      </c>
      <c r="H232" s="1">
        <f>B232-E232-F232-G232</f>
        <v>77.111999999999995</v>
      </c>
      <c r="I232" s="1">
        <v>8.984</v>
      </c>
      <c r="J232" s="1">
        <v>2.5339999999999998</v>
      </c>
      <c r="K232" s="1">
        <f>H232-I232+J232</f>
        <v>70.662000000000006</v>
      </c>
      <c r="L232" s="5">
        <f>D232/B232</f>
        <v>0.51784596117720727</v>
      </c>
      <c r="M232" s="5">
        <f>H232/B232</f>
        <v>0.32847302978799536</v>
      </c>
      <c r="N232" s="5">
        <f>K232/B232</f>
        <v>0.30099804480339415</v>
      </c>
      <c r="O232" s="5">
        <f>E232/B232</f>
        <v>0.63782432196422711</v>
      </c>
      <c r="U232" s="5">
        <f t="shared" si="14"/>
        <v>0.63782432196422711</v>
      </c>
      <c r="V232" s="1">
        <v>217</v>
      </c>
      <c r="AD232" s="5">
        <f>L232</f>
        <v>0.51784596117720727</v>
      </c>
      <c r="AE232" s="1">
        <v>217</v>
      </c>
      <c r="AO232" s="5">
        <f t="shared" si="15"/>
        <v>0.30099804480339415</v>
      </c>
      <c r="AP232" s="1">
        <v>217</v>
      </c>
    </row>
    <row r="233" spans="1:42" x14ac:dyDescent="0.25">
      <c r="A233" s="4" t="str">
        <f>[5]SNF!A239</f>
        <v>2006T3</v>
      </c>
      <c r="B233" s="1">
        <v>236.73699999999999</v>
      </c>
      <c r="C233" s="1">
        <v>114.52200000000001</v>
      </c>
      <c r="D233" s="1">
        <f t="shared" si="13"/>
        <v>122.21499999999999</v>
      </c>
      <c r="E233" s="1">
        <v>151.61600000000001</v>
      </c>
      <c r="F233" s="1">
        <v>11.881</v>
      </c>
      <c r="G233" s="1">
        <v>-4.0369999999999999</v>
      </c>
      <c r="H233" s="1">
        <f>B233-E233-F233-G233</f>
        <v>77.276999999999987</v>
      </c>
      <c r="I233" s="1">
        <v>11.563000000000001</v>
      </c>
      <c r="J233" s="1">
        <v>2.6189999999999998</v>
      </c>
      <c r="K233" s="1">
        <f>H233-I233+J233</f>
        <v>68.332999999999984</v>
      </c>
      <c r="L233" s="5">
        <f>D233/B233</f>
        <v>0.51624798827390728</v>
      </c>
      <c r="M233" s="5">
        <f>H233/B233</f>
        <v>0.32642552706167599</v>
      </c>
      <c r="N233" s="5">
        <f>K233/B233</f>
        <v>0.28864520543894695</v>
      </c>
      <c r="O233" s="5">
        <f>E233/B233</f>
        <v>0.64044065777635106</v>
      </c>
      <c r="U233" s="5">
        <f t="shared" si="14"/>
        <v>0.64044065777635106</v>
      </c>
      <c r="V233" s="1">
        <v>218</v>
      </c>
      <c r="AD233" s="5">
        <f>L233</f>
        <v>0.51624798827390728</v>
      </c>
      <c r="AE233" s="1">
        <v>218</v>
      </c>
      <c r="AO233" s="5">
        <f t="shared" si="15"/>
        <v>0.28864520543894695</v>
      </c>
      <c r="AP233" s="1">
        <v>218</v>
      </c>
    </row>
    <row r="234" spans="1:42" x14ac:dyDescent="0.25">
      <c r="A234" s="4" t="str">
        <f>[5]SNF!A240</f>
        <v>2006T4</v>
      </c>
      <c r="B234" s="1">
        <v>240.57499999999999</v>
      </c>
      <c r="C234" s="1">
        <v>116.077</v>
      </c>
      <c r="D234" s="1">
        <f t="shared" si="13"/>
        <v>124.49799999999999</v>
      </c>
      <c r="E234" s="1">
        <v>153.535</v>
      </c>
      <c r="F234" s="1">
        <v>12.138999999999999</v>
      </c>
      <c r="G234" s="1">
        <v>-4.09</v>
      </c>
      <c r="H234" s="1">
        <f>B234-E234-F234-G234</f>
        <v>78.991</v>
      </c>
      <c r="I234" s="1">
        <v>13.643000000000001</v>
      </c>
      <c r="J234" s="1">
        <v>2.6590000000000003</v>
      </c>
      <c r="K234" s="1">
        <f>H234-I234+J234</f>
        <v>68.007000000000005</v>
      </c>
      <c r="L234" s="5">
        <f>D234/B234</f>
        <v>0.51750181855970068</v>
      </c>
      <c r="M234" s="5">
        <f>H234/B234</f>
        <v>0.32834251272991793</v>
      </c>
      <c r="N234" s="5">
        <f>K234/B234</f>
        <v>0.28268523329523021</v>
      </c>
      <c r="O234" s="5">
        <f>E234/B234</f>
        <v>0.6382001454847761</v>
      </c>
      <c r="U234" s="5">
        <f t="shared" si="14"/>
        <v>0.6382001454847761</v>
      </c>
      <c r="V234" s="1">
        <v>219</v>
      </c>
      <c r="AD234" s="5">
        <f>L234</f>
        <v>0.51750181855970068</v>
      </c>
      <c r="AE234" s="1">
        <v>219</v>
      </c>
      <c r="AO234" s="5">
        <f t="shared" si="15"/>
        <v>0.28268523329523021</v>
      </c>
      <c r="AP234" s="1">
        <v>219</v>
      </c>
    </row>
    <row r="235" spans="1:42" x14ac:dyDescent="0.25">
      <c r="A235" s="4" t="str">
        <f>[5]SNF!A241</f>
        <v>2007T1</v>
      </c>
      <c r="B235" s="1">
        <v>244.54900000000001</v>
      </c>
      <c r="C235" s="1">
        <v>117.46599999999999</v>
      </c>
      <c r="D235" s="1">
        <f t="shared" si="13"/>
        <v>127.08300000000001</v>
      </c>
      <c r="E235" s="1">
        <v>155.149</v>
      </c>
      <c r="F235" s="1">
        <v>12.425000000000001</v>
      </c>
      <c r="G235" s="1">
        <v>-4.0199999999999996</v>
      </c>
      <c r="H235" s="1">
        <f>B235-E235-F235-G235</f>
        <v>80.995000000000005</v>
      </c>
      <c r="I235" s="1">
        <v>9.9939999999999998</v>
      </c>
      <c r="J235" s="1">
        <v>3.2699999999999996</v>
      </c>
      <c r="K235" s="1">
        <f>H235-I235+J235</f>
        <v>74.271000000000001</v>
      </c>
      <c r="L235" s="5">
        <f>D235/B235</f>
        <v>0.51966272607943609</v>
      </c>
      <c r="M235" s="5">
        <f>H235/B235</f>
        <v>0.33120151789620894</v>
      </c>
      <c r="N235" s="5">
        <f>K235/B235</f>
        <v>0.30370600574935902</v>
      </c>
      <c r="O235" s="5">
        <f>E235/B235</f>
        <v>0.63442909192022867</v>
      </c>
      <c r="U235" s="5">
        <f t="shared" si="14"/>
        <v>0.63442909192022867</v>
      </c>
      <c r="V235" s="1">
        <v>220</v>
      </c>
      <c r="AD235" s="5">
        <f>L235</f>
        <v>0.51966272607943609</v>
      </c>
      <c r="AE235" s="1">
        <v>220</v>
      </c>
      <c r="AO235" s="5">
        <f t="shared" si="15"/>
        <v>0.30370600574935902</v>
      </c>
      <c r="AP235" s="1">
        <v>220</v>
      </c>
    </row>
    <row r="236" spans="1:42" x14ac:dyDescent="0.25">
      <c r="A236" s="4" t="str">
        <f>[5]SNF!A242</f>
        <v>2007T2</v>
      </c>
      <c r="B236" s="1">
        <v>247.899</v>
      </c>
      <c r="C236" s="1">
        <v>118.556</v>
      </c>
      <c r="D236" s="1">
        <f t="shared" si="13"/>
        <v>129.34300000000002</v>
      </c>
      <c r="E236" s="1">
        <v>156.471</v>
      </c>
      <c r="F236" s="1">
        <v>12.635</v>
      </c>
      <c r="G236" s="1">
        <v>-3.988</v>
      </c>
      <c r="H236" s="1">
        <f>B236-E236-F236-G236</f>
        <v>82.780999999999992</v>
      </c>
      <c r="I236" s="1">
        <v>11.394</v>
      </c>
      <c r="J236" s="1">
        <v>3.37</v>
      </c>
      <c r="K236" s="1">
        <f>H236-I236+J236</f>
        <v>74.756999999999991</v>
      </c>
      <c r="L236" s="5">
        <f>D236/B236</f>
        <v>0.52175684452135751</v>
      </c>
      <c r="M236" s="5">
        <f>H236/B236</f>
        <v>0.33393035066700549</v>
      </c>
      <c r="N236" s="5">
        <f>K236/B236</f>
        <v>0.30156232981980563</v>
      </c>
      <c r="O236" s="5">
        <f>E236/B236</f>
        <v>0.63118850822310701</v>
      </c>
      <c r="U236" s="5">
        <f t="shared" si="14"/>
        <v>0.63118850822310701</v>
      </c>
      <c r="V236" s="1">
        <v>221</v>
      </c>
      <c r="AD236" s="5">
        <f>L236</f>
        <v>0.52175684452135751</v>
      </c>
      <c r="AE236" s="1">
        <v>221</v>
      </c>
      <c r="AO236" s="5">
        <f t="shared" si="15"/>
        <v>0.30156232981980563</v>
      </c>
      <c r="AP236" s="1">
        <v>221</v>
      </c>
    </row>
    <row r="237" spans="1:42" x14ac:dyDescent="0.25">
      <c r="A237" s="4" t="str">
        <f>[5]SNF!A243</f>
        <v>2007T3</v>
      </c>
      <c r="B237" s="1">
        <v>251.35900000000001</v>
      </c>
      <c r="C237" s="1">
        <v>119.578</v>
      </c>
      <c r="D237" s="1">
        <f t="shared" si="13"/>
        <v>131.78100000000001</v>
      </c>
      <c r="E237" s="1">
        <v>157.566</v>
      </c>
      <c r="F237" s="1">
        <v>12.795999999999999</v>
      </c>
      <c r="G237" s="1">
        <v>-3.9950000000000001</v>
      </c>
      <c r="H237" s="1">
        <f>B237-E237-F237-G237</f>
        <v>84.992000000000019</v>
      </c>
      <c r="I237" s="1">
        <v>11.797000000000001</v>
      </c>
      <c r="J237" s="1">
        <v>3.5739999999999998</v>
      </c>
      <c r="K237" s="1">
        <f>H237-I237+J237</f>
        <v>76.76900000000002</v>
      </c>
      <c r="L237" s="5">
        <f>D237/B237</f>
        <v>0.524274046284398</v>
      </c>
      <c r="M237" s="5">
        <f>H237/B237</f>
        <v>0.33812992572376566</v>
      </c>
      <c r="N237" s="5">
        <f>K237/B237</f>
        <v>0.30541575992902587</v>
      </c>
      <c r="O237" s="5">
        <f>E237/B237</f>
        <v>0.62685640856305125</v>
      </c>
      <c r="U237" s="5">
        <f t="shared" si="14"/>
        <v>0.62685640856305125</v>
      </c>
      <c r="V237" s="1">
        <v>222</v>
      </c>
      <c r="AD237" s="5">
        <f>L237</f>
        <v>0.524274046284398</v>
      </c>
      <c r="AE237" s="1">
        <v>222</v>
      </c>
      <c r="AO237" s="5">
        <f t="shared" si="15"/>
        <v>0.30541575992902587</v>
      </c>
      <c r="AP237" s="1">
        <v>222</v>
      </c>
    </row>
    <row r="238" spans="1:42" x14ac:dyDescent="0.25">
      <c r="A238" s="4" t="str">
        <f>[5]SNF!A244</f>
        <v>2007T4</v>
      </c>
      <c r="B238" s="1">
        <v>252.76599999999999</v>
      </c>
      <c r="C238" s="1">
        <v>120.979</v>
      </c>
      <c r="D238" s="1">
        <f t="shared" si="13"/>
        <v>131.78699999999998</v>
      </c>
      <c r="E238" s="1">
        <v>159.63300000000001</v>
      </c>
      <c r="F238" s="1">
        <v>12.872</v>
      </c>
      <c r="G238" s="1">
        <v>-4.0389999999999997</v>
      </c>
      <c r="H238" s="1">
        <f>B238-E238-F238-G238</f>
        <v>84.299999999999983</v>
      </c>
      <c r="I238" s="1">
        <v>11.805999999999999</v>
      </c>
      <c r="J238" s="1">
        <v>3.8820000000000001</v>
      </c>
      <c r="K238" s="1">
        <f>H238-I238+J238</f>
        <v>76.375999999999991</v>
      </c>
      <c r="L238" s="5">
        <f>D238/B238</f>
        <v>0.52137945768022587</v>
      </c>
      <c r="M238" s="5">
        <f>H238/B238</f>
        <v>0.33351004486362873</v>
      </c>
      <c r="N238" s="5">
        <f>K238/B238</f>
        <v>0.30216089189210571</v>
      </c>
      <c r="O238" s="5">
        <f>E238/B238</f>
        <v>0.63154459064905888</v>
      </c>
      <c r="U238" s="5">
        <f t="shared" si="14"/>
        <v>0.63154459064905888</v>
      </c>
      <c r="V238" s="1">
        <v>223</v>
      </c>
      <c r="AD238" s="5">
        <f>L238</f>
        <v>0.52137945768022587</v>
      </c>
      <c r="AE238" s="1">
        <v>223</v>
      </c>
      <c r="AO238" s="5">
        <f t="shared" si="15"/>
        <v>0.30216089189210571</v>
      </c>
      <c r="AP238" s="1">
        <v>223</v>
      </c>
    </row>
    <row r="239" spans="1:42" x14ac:dyDescent="0.25">
      <c r="A239" s="4" t="str">
        <f>[5]SNF!A245</f>
        <v>2008T1</v>
      </c>
      <c r="B239" s="1">
        <v>257.64800000000002</v>
      </c>
      <c r="C239" s="1">
        <v>123.065</v>
      </c>
      <c r="D239" s="1">
        <f t="shared" si="13"/>
        <v>134.58300000000003</v>
      </c>
      <c r="E239" s="1">
        <v>162.18</v>
      </c>
      <c r="F239" s="1">
        <v>12.995000000000001</v>
      </c>
      <c r="G239" s="1">
        <v>-4.1219999999999999</v>
      </c>
      <c r="H239" s="1">
        <f>B239-E239-F239-G239</f>
        <v>86.595000000000013</v>
      </c>
      <c r="I239" s="1">
        <v>13.303000000000001</v>
      </c>
      <c r="J239" s="1">
        <v>4.1470000000000002</v>
      </c>
      <c r="K239" s="1">
        <f>H239-I239+J239</f>
        <v>77.439000000000021</v>
      </c>
      <c r="L239" s="5">
        <f>D239/B239</f>
        <v>0.52235220145314543</v>
      </c>
      <c r="M239" s="5">
        <f>H239/B239</f>
        <v>0.33609808731292307</v>
      </c>
      <c r="N239" s="5">
        <f>K239/B239</f>
        <v>0.30056123082655412</v>
      </c>
      <c r="O239" s="5">
        <f>E239/B239</f>
        <v>0.62946345401477977</v>
      </c>
      <c r="U239" s="5">
        <f t="shared" si="14"/>
        <v>0.62946345401477977</v>
      </c>
      <c r="V239" s="1">
        <v>224</v>
      </c>
      <c r="AD239" s="5">
        <f>L239</f>
        <v>0.52235220145314543</v>
      </c>
      <c r="AE239" s="1">
        <v>224</v>
      </c>
      <c r="AO239" s="5">
        <f t="shared" si="15"/>
        <v>0.30056123082655412</v>
      </c>
      <c r="AP239" s="1">
        <v>224</v>
      </c>
    </row>
    <row r="240" spans="1:42" x14ac:dyDescent="0.25">
      <c r="A240" s="4" t="str">
        <f>[5]SNF!A246</f>
        <v>2008T2</v>
      </c>
      <c r="B240" s="1">
        <v>256.73599999999999</v>
      </c>
      <c r="C240" s="1">
        <v>123.447</v>
      </c>
      <c r="D240" s="1">
        <f t="shared" si="13"/>
        <v>133.28899999999999</v>
      </c>
      <c r="E240" s="1">
        <v>162.59700000000001</v>
      </c>
      <c r="F240" s="1">
        <v>12.942</v>
      </c>
      <c r="G240" s="1">
        <v>-4.1790000000000003</v>
      </c>
      <c r="H240" s="1">
        <f>B240-E240-F240-G240</f>
        <v>85.375999999999976</v>
      </c>
      <c r="I240" s="1">
        <v>13.131</v>
      </c>
      <c r="J240" s="1">
        <v>4.4179999999999993</v>
      </c>
      <c r="K240" s="1">
        <f>H240-I240+J240</f>
        <v>76.662999999999982</v>
      </c>
      <c r="L240" s="5">
        <f>D240/B240</f>
        <v>0.51916754954505795</v>
      </c>
      <c r="M240" s="5">
        <f>H240/B240</f>
        <v>0.33254393618347244</v>
      </c>
      <c r="N240" s="5">
        <f>K240/B240</f>
        <v>0.29860635049233447</v>
      </c>
      <c r="O240" s="5">
        <f>E240/B240</f>
        <v>0.63332372553907523</v>
      </c>
      <c r="U240" s="5">
        <f t="shared" si="14"/>
        <v>0.63332372553907523</v>
      </c>
      <c r="V240" s="1">
        <v>225</v>
      </c>
      <c r="AD240" s="5">
        <f>L240</f>
        <v>0.51916754954505795</v>
      </c>
      <c r="AE240" s="1">
        <v>225</v>
      </c>
      <c r="AO240" s="5">
        <f t="shared" si="15"/>
        <v>0.29860635049233447</v>
      </c>
      <c r="AP240" s="1">
        <v>225</v>
      </c>
    </row>
    <row r="241" spans="1:42" x14ac:dyDescent="0.25">
      <c r="A241" s="4" t="str">
        <f>[5]SNF!A247</f>
        <v>2008T3</v>
      </c>
      <c r="B241" s="1">
        <v>256.29599999999999</v>
      </c>
      <c r="C241" s="1">
        <v>123.97199999999999</v>
      </c>
      <c r="D241" s="1">
        <f t="shared" si="13"/>
        <v>132.32400000000001</v>
      </c>
      <c r="E241" s="1">
        <v>163.28799999999998</v>
      </c>
      <c r="F241" s="1">
        <v>12.963999999999999</v>
      </c>
      <c r="G241" s="1">
        <v>-4.2080000000000002</v>
      </c>
      <c r="H241" s="1">
        <f>B241-E241-F241-G241</f>
        <v>84.25200000000001</v>
      </c>
      <c r="I241" s="1">
        <v>13.164</v>
      </c>
      <c r="J241" s="1">
        <v>4.5489999999999995</v>
      </c>
      <c r="K241" s="1">
        <f>H241-I241+J241</f>
        <v>75.637</v>
      </c>
      <c r="L241" s="5">
        <f>D241/B241</f>
        <v>0.51629366045509884</v>
      </c>
      <c r="M241" s="5">
        <f>H241/B241</f>
        <v>0.32872928176795585</v>
      </c>
      <c r="N241" s="5">
        <f>K241/B241</f>
        <v>0.29511580360208511</v>
      </c>
      <c r="O241" s="5">
        <f>E241/B241</f>
        <v>0.63710709492149697</v>
      </c>
      <c r="U241" s="5">
        <f t="shared" si="14"/>
        <v>0.63710709492149697</v>
      </c>
      <c r="V241" s="1">
        <v>226</v>
      </c>
      <c r="AD241" s="5">
        <f>L241</f>
        <v>0.51629366045509884</v>
      </c>
      <c r="AE241" s="1">
        <v>226</v>
      </c>
      <c r="AO241" s="5">
        <f t="shared" si="15"/>
        <v>0.29511580360208511</v>
      </c>
      <c r="AP241" s="1">
        <v>226</v>
      </c>
    </row>
    <row r="242" spans="1:42" x14ac:dyDescent="0.25">
      <c r="A242" s="4" t="str">
        <f>[5]SNF!A248</f>
        <v>2008T4</v>
      </c>
      <c r="B242" s="1">
        <v>252.69900000000001</v>
      </c>
      <c r="C242" s="1">
        <v>123.754</v>
      </c>
      <c r="D242" s="1">
        <f t="shared" si="13"/>
        <v>128.94499999999999</v>
      </c>
      <c r="E242" s="1">
        <v>162.73699999999999</v>
      </c>
      <c r="F242" s="1">
        <v>13.09</v>
      </c>
      <c r="G242" s="1">
        <v>-4.21</v>
      </c>
      <c r="H242" s="1">
        <f>B242-E242-F242-G242</f>
        <v>81.082000000000008</v>
      </c>
      <c r="I242" s="1">
        <v>8.4220000000000006</v>
      </c>
      <c r="J242" s="1">
        <v>4.5389999999999997</v>
      </c>
      <c r="K242" s="1">
        <f>H242-I242+J242</f>
        <v>77.199000000000012</v>
      </c>
      <c r="L242" s="5">
        <f>D242/B242</f>
        <v>0.51027111306336781</v>
      </c>
      <c r="M242" s="5">
        <f>H242/B242</f>
        <v>0.32086395276593893</v>
      </c>
      <c r="N242" s="5">
        <f>K242/B242</f>
        <v>0.30549784526254559</v>
      </c>
      <c r="O242" s="5">
        <f>E242/B242</f>
        <v>0.64399542538751631</v>
      </c>
      <c r="U242" s="5">
        <f t="shared" si="14"/>
        <v>0.64399542538751631</v>
      </c>
      <c r="V242" s="1">
        <v>227</v>
      </c>
      <c r="AD242" s="5">
        <f>L242</f>
        <v>0.51027111306336781</v>
      </c>
      <c r="AE242" s="1">
        <v>227</v>
      </c>
      <c r="AO242" s="5">
        <f t="shared" si="15"/>
        <v>0.30549784526254559</v>
      </c>
      <c r="AP242" s="1">
        <v>227</v>
      </c>
    </row>
    <row r="243" spans="1:42" x14ac:dyDescent="0.25">
      <c r="A243" s="4" t="str">
        <f>[5]SNF!A249</f>
        <v>2009T1</v>
      </c>
      <c r="B243" s="1">
        <v>245.98099999999999</v>
      </c>
      <c r="C243" s="1">
        <v>122.071</v>
      </c>
      <c r="D243" s="1">
        <f t="shared" si="13"/>
        <v>123.91</v>
      </c>
      <c r="E243" s="1">
        <v>160.66</v>
      </c>
      <c r="F243" s="1">
        <v>13.343</v>
      </c>
      <c r="G243" s="1">
        <v>-4.1870000000000003</v>
      </c>
      <c r="H243" s="1">
        <f>B243-E243-F243-G243</f>
        <v>76.164999999999992</v>
      </c>
      <c r="I243" s="1">
        <v>3.3660000000000001</v>
      </c>
      <c r="J243" s="1">
        <v>4.5830000000000002</v>
      </c>
      <c r="K243" s="1">
        <f>H243-I243+J243</f>
        <v>77.381999999999991</v>
      </c>
      <c r="L243" s="5">
        <f>D243/B243</f>
        <v>0.50373809359259458</v>
      </c>
      <c r="M243" s="5">
        <f>H243/B243</f>
        <v>0.30963773624792157</v>
      </c>
      <c r="N243" s="5">
        <f>K243/B243</f>
        <v>0.31458527284627669</v>
      </c>
      <c r="O243" s="5">
        <f>E243/B243</f>
        <v>0.65313987665714024</v>
      </c>
      <c r="U243" s="5">
        <f t="shared" si="14"/>
        <v>0.65313987665714024</v>
      </c>
      <c r="V243" s="1">
        <v>228</v>
      </c>
      <c r="AD243" s="5">
        <f>L243</f>
        <v>0.50373809359259458</v>
      </c>
      <c r="AE243" s="1">
        <v>228</v>
      </c>
      <c r="AO243" s="5">
        <f t="shared" si="15"/>
        <v>0.31458527284627669</v>
      </c>
      <c r="AP243" s="1">
        <v>228</v>
      </c>
    </row>
    <row r="244" spans="1:42" x14ac:dyDescent="0.25">
      <c r="A244" s="4" t="str">
        <f>[5]SNF!A250</f>
        <v>2009T2</v>
      </c>
      <c r="B244" s="1">
        <v>245.58699999999999</v>
      </c>
      <c r="C244" s="1">
        <v>121.374</v>
      </c>
      <c r="D244" s="1">
        <f t="shared" si="13"/>
        <v>124.21299999999999</v>
      </c>
      <c r="E244" s="1">
        <v>159.851</v>
      </c>
      <c r="F244" s="1">
        <v>13.622</v>
      </c>
      <c r="G244" s="1">
        <v>-4.2130000000000001</v>
      </c>
      <c r="H244" s="1">
        <f>B244-E244-F244-G244</f>
        <v>76.326999999999984</v>
      </c>
      <c r="I244" s="1">
        <v>7.4089999999999998</v>
      </c>
      <c r="J244" s="1">
        <v>4.476</v>
      </c>
      <c r="K244" s="1">
        <f>H244-I244+J244</f>
        <v>73.393999999999977</v>
      </c>
      <c r="L244" s="5">
        <f>D244/B244</f>
        <v>0.50578002907320008</v>
      </c>
      <c r="M244" s="5">
        <f>H244/B244</f>
        <v>0.31079413812620371</v>
      </c>
      <c r="N244" s="5">
        <f>K244/B244</f>
        <v>0.2988513235635436</v>
      </c>
      <c r="O244" s="5">
        <f>E244/B244</f>
        <v>0.6508935733568959</v>
      </c>
      <c r="U244" s="5">
        <f t="shared" si="14"/>
        <v>0.6508935733568959</v>
      </c>
      <c r="V244" s="1">
        <v>229</v>
      </c>
      <c r="AD244" s="5">
        <f>L244</f>
        <v>0.50578002907320008</v>
      </c>
      <c r="AE244" s="1">
        <v>229</v>
      </c>
      <c r="AO244" s="5">
        <f t="shared" si="15"/>
        <v>0.2988513235635436</v>
      </c>
      <c r="AP244" s="1">
        <v>229</v>
      </c>
    </row>
    <row r="245" spans="1:42" x14ac:dyDescent="0.25">
      <c r="A245" s="4" t="str">
        <f>[5]SNF!A251</f>
        <v>2009T3</v>
      </c>
      <c r="B245" s="1">
        <v>245.17400000000001</v>
      </c>
      <c r="C245" s="1">
        <v>121.816</v>
      </c>
      <c r="D245" s="1">
        <f t="shared" si="13"/>
        <v>123.358</v>
      </c>
      <c r="E245" s="1">
        <v>160.30200000000002</v>
      </c>
      <c r="F245" s="1">
        <v>13.898</v>
      </c>
      <c r="G245" s="1">
        <v>-4.2889999999999997</v>
      </c>
      <c r="H245" s="1">
        <f>B245-E245-F245-G245</f>
        <v>75.262999999999991</v>
      </c>
      <c r="I245" s="1">
        <v>5.6950000000000003</v>
      </c>
      <c r="J245" s="1">
        <v>4.415</v>
      </c>
      <c r="K245" s="1">
        <f>H245-I245+J245</f>
        <v>73.98299999999999</v>
      </c>
      <c r="L245" s="5">
        <f>D245/B245</f>
        <v>0.50314470539290468</v>
      </c>
      <c r="M245" s="5">
        <f>H245/B245</f>
        <v>0.30697790140879533</v>
      </c>
      <c r="N245" s="5">
        <f>K245/B245</f>
        <v>0.30175711943354511</v>
      </c>
      <c r="O245" s="5">
        <f>E245/B245</f>
        <v>0.65382952515356452</v>
      </c>
      <c r="U245" s="5">
        <f t="shared" si="14"/>
        <v>0.65382952515356452</v>
      </c>
      <c r="V245" s="1">
        <v>230</v>
      </c>
      <c r="AD245" s="5">
        <f>L245</f>
        <v>0.50314470539290468</v>
      </c>
      <c r="AE245" s="1">
        <v>230</v>
      </c>
      <c r="AO245" s="5">
        <f t="shared" si="15"/>
        <v>0.30175711943354511</v>
      </c>
      <c r="AP245" s="1">
        <v>230</v>
      </c>
    </row>
    <row r="246" spans="1:42" x14ac:dyDescent="0.25">
      <c r="A246" s="4" t="str">
        <f>[5]SNF!A252</f>
        <v>2009T4</v>
      </c>
      <c r="B246" s="1">
        <v>247.93600000000001</v>
      </c>
      <c r="C246" s="1">
        <v>123.11</v>
      </c>
      <c r="D246" s="1">
        <f t="shared" si="13"/>
        <v>124.82600000000001</v>
      </c>
      <c r="E246" s="1">
        <v>162.05800000000002</v>
      </c>
      <c r="F246" s="1">
        <v>14.138000000000002</v>
      </c>
      <c r="G246" s="1">
        <v>-4.4160000000000004</v>
      </c>
      <c r="H246" s="1">
        <f>B246-E246-F246-G246</f>
        <v>76.155999999999977</v>
      </c>
      <c r="I246" s="1">
        <v>8.0139999999999993</v>
      </c>
      <c r="J246" s="1">
        <v>4.4000000000000004</v>
      </c>
      <c r="K246" s="1">
        <f>H246-I246+J246</f>
        <v>72.541999999999987</v>
      </c>
      <c r="L246" s="5">
        <f>D246/B246</f>
        <v>0.50346057046979864</v>
      </c>
      <c r="M246" s="5">
        <f>H246/B246</f>
        <v>0.3071599122354155</v>
      </c>
      <c r="N246" s="5">
        <f>K246/B246</f>
        <v>0.29258356995353635</v>
      </c>
      <c r="O246" s="5">
        <f>E246/B246</f>
        <v>0.65362835570469802</v>
      </c>
      <c r="U246" s="5">
        <f t="shared" si="14"/>
        <v>0.65362835570469802</v>
      </c>
      <c r="V246" s="1">
        <v>231</v>
      </c>
      <c r="AD246" s="5">
        <f>L246</f>
        <v>0.50346057046979864</v>
      </c>
      <c r="AE246" s="1">
        <v>231</v>
      </c>
      <c r="AO246" s="5">
        <f t="shared" si="15"/>
        <v>0.29258356995353635</v>
      </c>
      <c r="AP246" s="1">
        <v>231</v>
      </c>
    </row>
    <row r="247" spans="1:42" x14ac:dyDescent="0.25">
      <c r="A247" s="4" t="str">
        <f>[5]SNF!A253</f>
        <v>2010T1</v>
      </c>
      <c r="B247" s="1">
        <v>248.36</v>
      </c>
      <c r="C247" s="1">
        <v>124.35599999999999</v>
      </c>
      <c r="D247" s="1">
        <f t="shared" si="13"/>
        <v>124.00400000000002</v>
      </c>
      <c r="E247" s="1">
        <v>163.25199999999998</v>
      </c>
      <c r="F247" s="1">
        <v>11.904999999999999</v>
      </c>
      <c r="G247" s="1">
        <v>-4.6029999999999998</v>
      </c>
      <c r="H247" s="1">
        <f>B247-E247-F247-G247</f>
        <v>77.806000000000026</v>
      </c>
      <c r="I247" s="1">
        <v>6.4560000000000004</v>
      </c>
      <c r="J247" s="1">
        <v>4.0549999999999997</v>
      </c>
      <c r="K247" s="1">
        <f>H247-I247+J247</f>
        <v>75.40500000000003</v>
      </c>
      <c r="L247" s="5">
        <f>D247/B247</f>
        <v>0.4992913512642938</v>
      </c>
      <c r="M247" s="5">
        <f>H247/B247</f>
        <v>0.31327911096794986</v>
      </c>
      <c r="N247" s="5">
        <f>K247/B247</f>
        <v>0.30361169270413924</v>
      </c>
      <c r="O247" s="5">
        <f>E247/B247</f>
        <v>0.65732001932678363</v>
      </c>
      <c r="U247" s="5">
        <f t="shared" si="14"/>
        <v>0.65732001932678363</v>
      </c>
      <c r="V247" s="1">
        <v>232</v>
      </c>
      <c r="AD247" s="5">
        <f>L247</f>
        <v>0.4992913512642938</v>
      </c>
      <c r="AE247" s="1">
        <v>232</v>
      </c>
      <c r="AO247" s="5">
        <f t="shared" si="15"/>
        <v>0.30361169270413924</v>
      </c>
      <c r="AP247" s="1">
        <v>232</v>
      </c>
    </row>
    <row r="248" spans="1:42" x14ac:dyDescent="0.25">
      <c r="A248" s="4" t="str">
        <f>[5]SNF!A254</f>
        <v>2010T2</v>
      </c>
      <c r="B248" s="1">
        <v>251.05699999999999</v>
      </c>
      <c r="C248" s="1">
        <v>125.76600000000001</v>
      </c>
      <c r="D248" s="1">
        <f t="shared" si="13"/>
        <v>125.29099999999998</v>
      </c>
      <c r="E248" s="1">
        <v>164.96699999999998</v>
      </c>
      <c r="F248" s="1">
        <v>12.196000000000002</v>
      </c>
      <c r="G248" s="1">
        <v>-4.6829999999999998</v>
      </c>
      <c r="H248" s="1">
        <f>B248-E248-F248-G248</f>
        <v>78.576999999999998</v>
      </c>
      <c r="I248" s="1">
        <v>8.1110000000000007</v>
      </c>
      <c r="J248" s="1">
        <v>4.1440000000000001</v>
      </c>
      <c r="K248" s="1">
        <f>H248-I248+J248</f>
        <v>74.61</v>
      </c>
      <c r="L248" s="5">
        <f>D248/B248</f>
        <v>0.49905399968931352</v>
      </c>
      <c r="M248" s="5">
        <f>H248/B248</f>
        <v>0.31298470068550172</v>
      </c>
      <c r="N248" s="5">
        <f>K248/B248</f>
        <v>0.29718350812763639</v>
      </c>
      <c r="O248" s="5">
        <f>E248/B248</f>
        <v>0.65708982422318429</v>
      </c>
      <c r="U248" s="5">
        <f t="shared" si="14"/>
        <v>0.65708982422318429</v>
      </c>
      <c r="V248" s="1">
        <v>233</v>
      </c>
      <c r="AD248" s="5">
        <f>L248</f>
        <v>0.49905399968931352</v>
      </c>
      <c r="AE248" s="1">
        <v>233</v>
      </c>
      <c r="AO248" s="5">
        <f t="shared" si="15"/>
        <v>0.29718350812763639</v>
      </c>
      <c r="AP248" s="1">
        <v>233</v>
      </c>
    </row>
    <row r="249" spans="1:42" x14ac:dyDescent="0.25">
      <c r="A249" s="4" t="str">
        <f>[5]SNF!A255</f>
        <v>2010T3</v>
      </c>
      <c r="B249" s="1">
        <v>253.49199999999999</v>
      </c>
      <c r="C249" s="1">
        <v>126.605</v>
      </c>
      <c r="D249" s="1">
        <f t="shared" si="13"/>
        <v>126.88699999999999</v>
      </c>
      <c r="E249" s="1">
        <v>166.102</v>
      </c>
      <c r="F249" s="1">
        <v>12.481999999999999</v>
      </c>
      <c r="G249" s="1">
        <v>-4.66</v>
      </c>
      <c r="H249" s="1">
        <f>B249-E249-F249-G249</f>
        <v>79.567999999999984</v>
      </c>
      <c r="I249" s="1">
        <v>8.7110000000000003</v>
      </c>
      <c r="J249" s="1">
        <v>4.2959999999999994</v>
      </c>
      <c r="K249" s="1">
        <f>H249-I249+J249</f>
        <v>75.152999999999992</v>
      </c>
      <c r="L249" s="5">
        <f>D249/B249</f>
        <v>0.50055623057137899</v>
      </c>
      <c r="M249" s="5">
        <f>H249/B249</f>
        <v>0.31388761775519536</v>
      </c>
      <c r="N249" s="5">
        <f>K249/B249</f>
        <v>0.29647089454499548</v>
      </c>
      <c r="O249" s="5">
        <f>E249/B249</f>
        <v>0.65525539267511401</v>
      </c>
      <c r="U249" s="5">
        <f t="shared" si="14"/>
        <v>0.65525539267511401</v>
      </c>
      <c r="V249" s="1">
        <v>234</v>
      </c>
      <c r="AD249" s="5">
        <f>L249</f>
        <v>0.50055623057137899</v>
      </c>
      <c r="AE249" s="1">
        <v>234</v>
      </c>
      <c r="AO249" s="5">
        <f t="shared" si="15"/>
        <v>0.29647089454499548</v>
      </c>
      <c r="AP249" s="1">
        <v>234</v>
      </c>
    </row>
    <row r="250" spans="1:42" x14ac:dyDescent="0.25">
      <c r="A250" s="4" t="str">
        <f>[5]SNF!A256</f>
        <v>2010T4</v>
      </c>
      <c r="B250" s="1">
        <v>254.81700000000001</v>
      </c>
      <c r="C250" s="1">
        <v>127.501</v>
      </c>
      <c r="D250" s="1">
        <f t="shared" si="13"/>
        <v>127.316</v>
      </c>
      <c r="E250" s="1">
        <v>167.32000000000002</v>
      </c>
      <c r="F250" s="1">
        <v>12.658999999999999</v>
      </c>
      <c r="G250" s="1">
        <v>-4.5339999999999998</v>
      </c>
      <c r="H250" s="1">
        <f>B250-E250-F250-G250</f>
        <v>79.372</v>
      </c>
      <c r="I250" s="1">
        <v>8.9420000000000002</v>
      </c>
      <c r="J250" s="1">
        <v>4.5060000000000002</v>
      </c>
      <c r="K250" s="1">
        <f>H250-I250+J250</f>
        <v>74.936000000000007</v>
      </c>
      <c r="L250" s="5">
        <f>D250/B250</f>
        <v>0.49963699439205389</v>
      </c>
      <c r="M250" s="5">
        <f>H250/B250</f>
        <v>0.31148628231240461</v>
      </c>
      <c r="N250" s="5">
        <f>K250/B250</f>
        <v>0.29407771067079513</v>
      </c>
      <c r="O250" s="5">
        <f>E250/B250</f>
        <v>0.65662808996260069</v>
      </c>
      <c r="U250" s="5">
        <f t="shared" si="14"/>
        <v>0.65662808996260069</v>
      </c>
      <c r="V250" s="1">
        <v>235</v>
      </c>
      <c r="AD250" s="5">
        <f>L250</f>
        <v>0.49963699439205389</v>
      </c>
      <c r="AE250" s="1">
        <v>235</v>
      </c>
      <c r="AO250" s="5">
        <f t="shared" si="15"/>
        <v>0.29407771067079513</v>
      </c>
      <c r="AP250" s="1">
        <v>235</v>
      </c>
    </row>
    <row r="251" spans="1:42" x14ac:dyDescent="0.25">
      <c r="A251" s="4" t="str">
        <f>[5]SNF!A257</f>
        <v>2011T1</v>
      </c>
      <c r="B251" s="1">
        <v>259.548</v>
      </c>
      <c r="C251" s="1">
        <v>128.74799999999999</v>
      </c>
      <c r="D251" s="1">
        <f t="shared" si="13"/>
        <v>130.80000000000001</v>
      </c>
      <c r="E251" s="1">
        <v>169.49199999999999</v>
      </c>
      <c r="F251" s="1">
        <v>12.862</v>
      </c>
      <c r="G251" s="1">
        <v>-4.3049999999999997</v>
      </c>
      <c r="H251" s="1">
        <f>B251-E251-F251-G251</f>
        <v>81.499000000000024</v>
      </c>
      <c r="I251" s="1">
        <v>9.3030000000000008</v>
      </c>
      <c r="J251" s="1">
        <v>4.6199999999999992</v>
      </c>
      <c r="K251" s="1">
        <f>H251-I251+J251</f>
        <v>76.816000000000031</v>
      </c>
      <c r="L251" s="5">
        <f>D251/B251</f>
        <v>0.50395302602986736</v>
      </c>
      <c r="M251" s="5">
        <f>H251/B251</f>
        <v>0.31400357544654561</v>
      </c>
      <c r="N251" s="5">
        <f>K251/B251</f>
        <v>0.29596067008799926</v>
      </c>
      <c r="O251" s="5">
        <f>E251/B251</f>
        <v>0.65302757100806008</v>
      </c>
      <c r="U251" s="5">
        <f t="shared" si="14"/>
        <v>0.65302757100806008</v>
      </c>
      <c r="V251" s="1">
        <v>236</v>
      </c>
      <c r="AD251" s="5">
        <f>L251</f>
        <v>0.50395302602986736</v>
      </c>
      <c r="AE251" s="1">
        <v>236</v>
      </c>
      <c r="AO251" s="5">
        <f t="shared" si="15"/>
        <v>0.29596067008799926</v>
      </c>
      <c r="AP251" s="1">
        <v>236</v>
      </c>
    </row>
    <row r="252" spans="1:42" x14ac:dyDescent="0.25">
      <c r="A252" s="4" t="str">
        <f>[5]SNF!A258</f>
        <v>2011T2</v>
      </c>
      <c r="B252" s="1">
        <v>260.12</v>
      </c>
      <c r="C252" s="1">
        <v>129.18100000000001</v>
      </c>
      <c r="D252" s="1">
        <f t="shared" si="13"/>
        <v>130.93899999999999</v>
      </c>
      <c r="E252" s="1">
        <v>170.54300000000001</v>
      </c>
      <c r="F252" s="1">
        <v>13.155999999999999</v>
      </c>
      <c r="G252" s="1">
        <v>-4.1550000000000002</v>
      </c>
      <c r="H252" s="1">
        <f>B252-E252-F252-G252</f>
        <v>80.575999999999993</v>
      </c>
      <c r="I252" s="1">
        <v>9.0820000000000007</v>
      </c>
      <c r="J252" s="1">
        <v>4.78</v>
      </c>
      <c r="K252" s="1">
        <f>H252-I252+J252</f>
        <v>76.274000000000001</v>
      </c>
      <c r="L252" s="5">
        <f>D252/B252</f>
        <v>0.50337920959557125</v>
      </c>
      <c r="M252" s="5">
        <f>H252/B252</f>
        <v>0.30976472397355065</v>
      </c>
      <c r="N252" s="5">
        <f>K252/B252</f>
        <v>0.29322620329078886</v>
      </c>
      <c r="O252" s="5">
        <f>E252/B252</f>
        <v>0.65563201599261878</v>
      </c>
      <c r="U252" s="5">
        <f t="shared" si="14"/>
        <v>0.65563201599261878</v>
      </c>
      <c r="V252" s="1">
        <v>237</v>
      </c>
      <c r="AD252" s="5">
        <f>L252</f>
        <v>0.50337920959557125</v>
      </c>
      <c r="AE252" s="1">
        <v>237</v>
      </c>
      <c r="AO252" s="5">
        <f t="shared" si="15"/>
        <v>0.29322620329078886</v>
      </c>
      <c r="AP252" s="1">
        <v>237</v>
      </c>
    </row>
    <row r="253" spans="1:42" x14ac:dyDescent="0.25">
      <c r="A253" s="4" t="str">
        <f>[5]SNF!A259</f>
        <v>2011T3</v>
      </c>
      <c r="B253" s="1">
        <v>262.19499999999999</v>
      </c>
      <c r="C253" s="1">
        <v>129.65700000000001</v>
      </c>
      <c r="D253" s="1">
        <f t="shared" si="13"/>
        <v>132.53799999999998</v>
      </c>
      <c r="E253" s="1">
        <v>171.26700000000002</v>
      </c>
      <c r="F253" s="1">
        <v>13.361000000000001</v>
      </c>
      <c r="G253" s="1">
        <v>-4.085</v>
      </c>
      <c r="H253" s="1">
        <f>B253-E253-F253-G253</f>
        <v>81.651999999999958</v>
      </c>
      <c r="I253" s="1">
        <v>9.4380000000000006</v>
      </c>
      <c r="J253" s="1">
        <v>4.8309999999999995</v>
      </c>
      <c r="K253" s="1">
        <f>H253-I253+J253</f>
        <v>77.044999999999959</v>
      </c>
      <c r="L253" s="5">
        <f>D253/B253</f>
        <v>0.50549400255534993</v>
      </c>
      <c r="M253" s="5">
        <f>H253/B253</f>
        <v>0.31141707507770922</v>
      </c>
      <c r="N253" s="5">
        <f>K253/B253</f>
        <v>0.29384618318427108</v>
      </c>
      <c r="O253" s="5">
        <f>E253/B253</f>
        <v>0.65320467590915166</v>
      </c>
      <c r="U253" s="5">
        <f t="shared" si="14"/>
        <v>0.65320467590915166</v>
      </c>
      <c r="V253" s="1">
        <v>238</v>
      </c>
      <c r="AD253" s="5">
        <f>L253</f>
        <v>0.50549400255534993</v>
      </c>
      <c r="AE253" s="1">
        <v>238</v>
      </c>
      <c r="AO253" s="5">
        <f t="shared" si="15"/>
        <v>0.29384618318427108</v>
      </c>
      <c r="AP253" s="1">
        <v>238</v>
      </c>
    </row>
    <row r="254" spans="1:42" x14ac:dyDescent="0.25">
      <c r="A254" s="4" t="str">
        <f>[5]SNF!A260</f>
        <v>2011T4</v>
      </c>
      <c r="B254" s="1">
        <v>263.89999999999998</v>
      </c>
      <c r="C254" s="1">
        <v>130.815</v>
      </c>
      <c r="D254" s="1">
        <f t="shared" si="13"/>
        <v>133.08499999999998</v>
      </c>
      <c r="E254" s="1">
        <v>173.131</v>
      </c>
      <c r="F254" s="1">
        <v>13.887</v>
      </c>
      <c r="G254" s="1">
        <v>-4.0940000000000003</v>
      </c>
      <c r="H254" s="1">
        <f>B254-E254-F254-G254</f>
        <v>80.975999999999971</v>
      </c>
      <c r="I254" s="1">
        <v>9.1300000000000008</v>
      </c>
      <c r="J254" s="1">
        <v>4.7729999999999997</v>
      </c>
      <c r="K254" s="1">
        <f>H254-I254+J254</f>
        <v>76.618999999999971</v>
      </c>
      <c r="L254" s="5">
        <f>D254/B254</f>
        <v>0.50430087154225078</v>
      </c>
      <c r="M254" s="5">
        <f>H254/B254</f>
        <v>0.30684350132625987</v>
      </c>
      <c r="N254" s="5">
        <f>K254/B254</f>
        <v>0.29033345964380441</v>
      </c>
      <c r="O254" s="5">
        <f>E254/B254</f>
        <v>0.6560477453580903</v>
      </c>
      <c r="U254" s="5">
        <f t="shared" si="14"/>
        <v>0.6560477453580903</v>
      </c>
      <c r="V254" s="1">
        <v>239</v>
      </c>
      <c r="AD254" s="5">
        <f>L254</f>
        <v>0.50430087154225078</v>
      </c>
      <c r="AE254" s="1">
        <v>239</v>
      </c>
      <c r="AO254" s="5">
        <f t="shared" si="15"/>
        <v>0.29033345964380441</v>
      </c>
      <c r="AP254" s="1">
        <v>239</v>
      </c>
    </row>
    <row r="255" spans="1:42" x14ac:dyDescent="0.25">
      <c r="A255" s="4" t="str">
        <f>[5]SNF!A261</f>
        <v>2012T1</v>
      </c>
      <c r="B255" s="1">
        <v>263.66000000000003</v>
      </c>
      <c r="C255" s="1">
        <v>131.67500000000001</v>
      </c>
      <c r="D255" s="1">
        <f t="shared" si="13"/>
        <v>131.98500000000001</v>
      </c>
      <c r="E255" s="1">
        <v>173.923</v>
      </c>
      <c r="F255" s="1">
        <v>13.763000000000002</v>
      </c>
      <c r="G255" s="1">
        <v>-4.1829999999999998</v>
      </c>
      <c r="H255" s="1">
        <f>B255-E255-F255-G255</f>
        <v>80.157000000000011</v>
      </c>
      <c r="I255" s="1">
        <v>8.5030000000000001</v>
      </c>
      <c r="J255" s="1">
        <v>4.3870000000000005</v>
      </c>
      <c r="K255" s="1">
        <f>H255-I255+J255</f>
        <v>76.041000000000011</v>
      </c>
      <c r="L255" s="5">
        <f>D255/B255</f>
        <v>0.50058787832814988</v>
      </c>
      <c r="M255" s="5">
        <f>H255/B255</f>
        <v>0.30401653644845633</v>
      </c>
      <c r="N255" s="5">
        <f>K255/B255</f>
        <v>0.28840552226352123</v>
      </c>
      <c r="O255" s="5">
        <f>E255/B255</f>
        <v>0.65964879010847299</v>
      </c>
      <c r="U255" s="5">
        <f t="shared" si="14"/>
        <v>0.65964879010847299</v>
      </c>
      <c r="V255" s="1">
        <v>240</v>
      </c>
      <c r="AD255" s="5">
        <f>L255</f>
        <v>0.50058787832814988</v>
      </c>
      <c r="AE255" s="1">
        <v>240</v>
      </c>
      <c r="AO255" s="5">
        <f t="shared" si="15"/>
        <v>0.28840552226352123</v>
      </c>
      <c r="AP255" s="1">
        <v>240</v>
      </c>
    </row>
    <row r="256" spans="1:42" x14ac:dyDescent="0.25">
      <c r="A256" s="4" t="str">
        <f>[5]SNF!A262</f>
        <v>2012T2</v>
      </c>
      <c r="B256" s="1">
        <v>264.98899999999998</v>
      </c>
      <c r="C256" s="1">
        <v>132.09800000000001</v>
      </c>
      <c r="D256" s="1">
        <f t="shared" si="13"/>
        <v>132.89099999999996</v>
      </c>
      <c r="E256" s="1">
        <v>174.62800000000001</v>
      </c>
      <c r="F256" s="1">
        <v>13.901</v>
      </c>
      <c r="G256" s="1">
        <v>-4.2380000000000004</v>
      </c>
      <c r="H256" s="1">
        <f>B256-E256-F256-G256</f>
        <v>80.697999999999965</v>
      </c>
      <c r="I256" s="1">
        <v>9.0649999999999995</v>
      </c>
      <c r="J256" s="1">
        <v>4.319</v>
      </c>
      <c r="K256" s="1">
        <f>H256-I256+J256</f>
        <v>75.95199999999997</v>
      </c>
      <c r="L256" s="5">
        <f>D256/B256</f>
        <v>0.50149628852518402</v>
      </c>
      <c r="M256" s="5">
        <f>H256/B256</f>
        <v>0.30453339572586019</v>
      </c>
      <c r="N256" s="5">
        <f>K256/B256</f>
        <v>0.28662321832226989</v>
      </c>
      <c r="O256" s="5">
        <f>E256/B256</f>
        <v>0.65900093966164641</v>
      </c>
      <c r="U256" s="5">
        <f t="shared" si="14"/>
        <v>0.65900093966164641</v>
      </c>
      <c r="V256" s="1">
        <v>241</v>
      </c>
      <c r="AD256" s="5">
        <f>L256</f>
        <v>0.50149628852518402</v>
      </c>
      <c r="AE256" s="1">
        <v>241</v>
      </c>
      <c r="AO256" s="5">
        <f t="shared" si="15"/>
        <v>0.28662321832226989</v>
      </c>
      <c r="AP256" s="1">
        <v>241</v>
      </c>
    </row>
    <row r="257" spans="1:44" x14ac:dyDescent="0.25">
      <c r="A257" s="4" t="str">
        <f>[5]SNF!A263</f>
        <v>2012T3</v>
      </c>
      <c r="B257" s="1">
        <v>266.84199999999998</v>
      </c>
      <c r="C257" s="1">
        <v>132.857</v>
      </c>
      <c r="D257" s="1">
        <f t="shared" si="13"/>
        <v>133.98499999999999</v>
      </c>
      <c r="E257" s="1">
        <v>175.44699999999997</v>
      </c>
      <c r="F257" s="1">
        <v>14.137</v>
      </c>
      <c r="G257" s="1">
        <v>-4.26</v>
      </c>
      <c r="H257" s="1">
        <f>B257-E257-F257-G257</f>
        <v>81.518000000000015</v>
      </c>
      <c r="I257" s="1">
        <v>9.1950000000000003</v>
      </c>
      <c r="J257" s="1">
        <v>4.2119999999999997</v>
      </c>
      <c r="K257" s="1">
        <f>H257-I257+J257</f>
        <v>76.535000000000011</v>
      </c>
      <c r="L257" s="5">
        <f>D257/B257</f>
        <v>0.50211361030122692</v>
      </c>
      <c r="M257" s="5">
        <f>H257/B257</f>
        <v>0.30549163924719502</v>
      </c>
      <c r="N257" s="5">
        <f>K257/B257</f>
        <v>0.2868176673836953</v>
      </c>
      <c r="O257" s="5">
        <f>E257/B257</f>
        <v>0.65749394772936787</v>
      </c>
      <c r="U257" s="5">
        <f t="shared" si="14"/>
        <v>0.65749394772936787</v>
      </c>
      <c r="V257" s="1">
        <v>242</v>
      </c>
      <c r="AD257" s="5">
        <f>L257</f>
        <v>0.50211361030122692</v>
      </c>
      <c r="AE257" s="1">
        <v>242</v>
      </c>
      <c r="AO257" s="5">
        <f t="shared" si="15"/>
        <v>0.2868176673836953</v>
      </c>
      <c r="AP257" s="1">
        <v>242</v>
      </c>
    </row>
    <row r="258" spans="1:44" x14ac:dyDescent="0.25">
      <c r="A258" s="4" t="str">
        <f>[5]SNF!A264</f>
        <v>2012T4</v>
      </c>
      <c r="B258" s="1">
        <v>265.75700000000001</v>
      </c>
      <c r="C258" s="1">
        <v>133.465</v>
      </c>
      <c r="D258" s="1">
        <f t="shared" si="13"/>
        <v>132.292</v>
      </c>
      <c r="E258" s="1">
        <v>176.75800000000001</v>
      </c>
      <c r="F258" s="1">
        <v>14.582000000000001</v>
      </c>
      <c r="G258" s="1">
        <v>-4.2480000000000002</v>
      </c>
      <c r="H258" s="1">
        <f>B258-E258-F258-G258</f>
        <v>78.665000000000006</v>
      </c>
      <c r="I258" s="1">
        <v>10.882999999999999</v>
      </c>
      <c r="J258" s="1">
        <v>4.0670000000000002</v>
      </c>
      <c r="K258" s="1">
        <f>H258-I258+J258</f>
        <v>71.849000000000018</v>
      </c>
      <c r="L258" s="5">
        <f>D258/B258</f>
        <v>0.49779309670112171</v>
      </c>
      <c r="M258" s="5">
        <f>H258/B258</f>
        <v>0.2960034919117841</v>
      </c>
      <c r="N258" s="5">
        <f>K258/B258</f>
        <v>0.27035600191152076</v>
      </c>
      <c r="O258" s="5">
        <f>E258/B258</f>
        <v>0.66511136113065694</v>
      </c>
      <c r="U258" s="5">
        <f t="shared" si="14"/>
        <v>0.66511136113065694</v>
      </c>
      <c r="V258" s="1">
        <v>243</v>
      </c>
      <c r="AD258" s="5">
        <f>L258</f>
        <v>0.49779309670112171</v>
      </c>
      <c r="AE258" s="1">
        <v>243</v>
      </c>
      <c r="AF258" s="5">
        <f>L258</f>
        <v>0.49779309670112171</v>
      </c>
      <c r="AG258" s="1">
        <v>243</v>
      </c>
      <c r="AO258" s="5">
        <f t="shared" si="15"/>
        <v>0.27035600191152076</v>
      </c>
      <c r="AP258" s="1">
        <v>243</v>
      </c>
      <c r="AQ258" s="5">
        <f t="shared" ref="AQ258:AQ299" si="16">N258</f>
        <v>0.27035600191152076</v>
      </c>
      <c r="AR258" s="1">
        <v>243</v>
      </c>
    </row>
    <row r="259" spans="1:44" x14ac:dyDescent="0.25">
      <c r="A259" s="4" t="str">
        <f>[5]SNF!A265</f>
        <v>2013T1</v>
      </c>
      <c r="B259" s="1">
        <v>266.69299999999998</v>
      </c>
      <c r="C259" s="1">
        <v>133.53</v>
      </c>
      <c r="D259" s="1">
        <f t="shared" ref="D259:D295" si="17">B259-C259</f>
        <v>133.16299999999998</v>
      </c>
      <c r="E259" s="1">
        <v>176.65600000000001</v>
      </c>
      <c r="F259" s="1">
        <v>14.506</v>
      </c>
      <c r="G259" s="1">
        <v>-4.202</v>
      </c>
      <c r="H259" s="1">
        <f>B259-E259-F259-G259</f>
        <v>79.732999999999976</v>
      </c>
      <c r="I259" s="1">
        <v>9.9469999999999992</v>
      </c>
      <c r="J259" s="1">
        <v>4.91</v>
      </c>
      <c r="K259" s="1">
        <f>H259-I259+J259</f>
        <v>74.69599999999997</v>
      </c>
      <c r="L259" s="5">
        <f>D259/B259</f>
        <v>0.49931194294563408</v>
      </c>
      <c r="M259" s="5">
        <f>H259/B259</f>
        <v>0.29896922678885451</v>
      </c>
      <c r="N259" s="5">
        <f>K259/B259</f>
        <v>0.28008234186874037</v>
      </c>
      <c r="O259" s="5">
        <f>E259/B259</f>
        <v>0.66239458853438227</v>
      </c>
      <c r="U259" s="5">
        <f t="shared" si="14"/>
        <v>0.66239458853438227</v>
      </c>
      <c r="V259" s="1">
        <v>244</v>
      </c>
      <c r="AD259" s="5"/>
      <c r="AF259" s="5">
        <f>L259</f>
        <v>0.49931194294563408</v>
      </c>
      <c r="AG259" s="1">
        <v>244</v>
      </c>
      <c r="AQ259" s="5">
        <f t="shared" si="16"/>
        <v>0.28008234186874037</v>
      </c>
      <c r="AR259" s="1">
        <v>244</v>
      </c>
    </row>
    <row r="260" spans="1:44" x14ac:dyDescent="0.25">
      <c r="A260" s="4" t="str">
        <f>[5]SNF!A266</f>
        <v>2013T2</v>
      </c>
      <c r="B260" s="1">
        <v>269.762</v>
      </c>
      <c r="C260" s="1">
        <v>134.29400000000001</v>
      </c>
      <c r="D260" s="1">
        <f t="shared" si="17"/>
        <v>135.46799999999999</v>
      </c>
      <c r="E260" s="1">
        <v>177.83100000000002</v>
      </c>
      <c r="F260" s="1">
        <v>14.661</v>
      </c>
      <c r="G260" s="1">
        <v>-4.1550000000000002</v>
      </c>
      <c r="H260" s="1">
        <f>B260-E260-F260-G260</f>
        <v>81.424999999999983</v>
      </c>
      <c r="I260" s="1">
        <v>10.316000000000001</v>
      </c>
      <c r="J260" s="1">
        <v>5.0389999999999997</v>
      </c>
      <c r="K260" s="1">
        <f>H260-I260+J260</f>
        <v>76.147999999999982</v>
      </c>
      <c r="L260" s="5">
        <f>D260/B260</f>
        <v>0.5021759921708765</v>
      </c>
      <c r="M260" s="5">
        <f>H260/B260</f>
        <v>0.30184014056835279</v>
      </c>
      <c r="N260" s="5">
        <f>K260/B260</f>
        <v>0.28227845285844555</v>
      </c>
      <c r="O260" s="5">
        <f>E260/B260</f>
        <v>0.65921441863568631</v>
      </c>
      <c r="U260" s="5">
        <f t="shared" si="14"/>
        <v>0.65921441863568631</v>
      </c>
      <c r="V260" s="1">
        <v>245</v>
      </c>
      <c r="AF260" s="5">
        <f>L260</f>
        <v>0.5021759921708765</v>
      </c>
      <c r="AG260" s="1">
        <v>245</v>
      </c>
      <c r="AQ260" s="5">
        <f t="shared" si="16"/>
        <v>0.28227845285844555</v>
      </c>
      <c r="AR260" s="1">
        <v>245</v>
      </c>
    </row>
    <row r="261" spans="1:44" x14ac:dyDescent="0.25">
      <c r="A261" s="4" t="str">
        <f>[5]SNF!A267</f>
        <v>2013T3</v>
      </c>
      <c r="B261" s="1">
        <v>268.839</v>
      </c>
      <c r="C261" s="1">
        <v>134.80600000000001</v>
      </c>
      <c r="D261" s="1">
        <f t="shared" si="17"/>
        <v>134.03299999999999</v>
      </c>
      <c r="E261" s="1">
        <v>178.88800000000003</v>
      </c>
      <c r="F261" s="1">
        <v>14.794</v>
      </c>
      <c r="G261" s="1">
        <v>-4.1050000000000004</v>
      </c>
      <c r="H261" s="1">
        <f>B261-E261-F261-G261</f>
        <v>79.261999999999972</v>
      </c>
      <c r="I261" s="1">
        <v>10.881</v>
      </c>
      <c r="J261" s="1">
        <v>5.069</v>
      </c>
      <c r="K261" s="1">
        <f>H261-I261+J261</f>
        <v>73.449999999999974</v>
      </c>
      <c r="L261" s="5">
        <f>D261/B261</f>
        <v>0.49856233656575122</v>
      </c>
      <c r="M261" s="5">
        <f>H261/B261</f>
        <v>0.29483073512399605</v>
      </c>
      <c r="N261" s="5">
        <f>K261/B261</f>
        <v>0.2732118479833654</v>
      </c>
      <c r="O261" s="5">
        <f>E261/B261</f>
        <v>0.66540940860515041</v>
      </c>
      <c r="U261" s="5">
        <f t="shared" si="14"/>
        <v>0.66540940860515041</v>
      </c>
      <c r="V261" s="1">
        <v>246</v>
      </c>
      <c r="AF261" s="5">
        <f>L261</f>
        <v>0.49856233656575122</v>
      </c>
      <c r="AG261" s="1">
        <v>246</v>
      </c>
      <c r="AQ261" s="5">
        <f t="shared" si="16"/>
        <v>0.2732118479833654</v>
      </c>
      <c r="AR261" s="1">
        <v>246</v>
      </c>
    </row>
    <row r="262" spans="1:44" x14ac:dyDescent="0.25">
      <c r="A262" s="4" t="str">
        <f>[5]SNF!A268</f>
        <v>2013T4</v>
      </c>
      <c r="B262" s="1">
        <v>271.43700000000001</v>
      </c>
      <c r="C262" s="1">
        <v>135.245</v>
      </c>
      <c r="D262" s="1">
        <f t="shared" si="17"/>
        <v>136.19200000000001</v>
      </c>
      <c r="E262" s="1">
        <v>179.315</v>
      </c>
      <c r="F262" s="1">
        <v>14.946999999999999</v>
      </c>
      <c r="G262" s="1">
        <v>-4.0529999999999999</v>
      </c>
      <c r="H262" s="1">
        <f>B262-E262-F262-G262</f>
        <v>81.228000000000009</v>
      </c>
      <c r="I262" s="1">
        <v>9.8879999999999999</v>
      </c>
      <c r="J262" s="1">
        <v>4.9990000000000006</v>
      </c>
      <c r="K262" s="1">
        <f>H262-I262+J262</f>
        <v>76.338999999999999</v>
      </c>
      <c r="L262" s="5">
        <f>D262/B262</f>
        <v>0.50174441951539395</v>
      </c>
      <c r="M262" s="5">
        <f>H262/B262</f>
        <v>0.29925176007692394</v>
      </c>
      <c r="N262" s="5">
        <f>K262/B262</f>
        <v>0.28124021411966682</v>
      </c>
      <c r="O262" s="5">
        <f>E262/B262</f>
        <v>0.66061369673257508</v>
      </c>
      <c r="U262" s="5">
        <f t="shared" si="14"/>
        <v>0.66061369673257508</v>
      </c>
      <c r="V262" s="1">
        <v>247</v>
      </c>
      <c r="AF262" s="5">
        <f>L262</f>
        <v>0.50174441951539395</v>
      </c>
      <c r="AG262" s="1">
        <v>247</v>
      </c>
      <c r="AQ262" s="5">
        <f t="shared" si="16"/>
        <v>0.28124021411966682</v>
      </c>
      <c r="AR262" s="1">
        <v>247</v>
      </c>
    </row>
    <row r="263" spans="1:44" x14ac:dyDescent="0.25">
      <c r="A263" s="4" t="str">
        <f>[5]SNF!A269</f>
        <v>2014T1</v>
      </c>
      <c r="B263" s="1">
        <v>271.02800000000002</v>
      </c>
      <c r="C263" s="1">
        <v>135.37700000000001</v>
      </c>
      <c r="D263" s="1">
        <f t="shared" si="17"/>
        <v>135.65100000000001</v>
      </c>
      <c r="E263" s="1">
        <v>179.96799999999999</v>
      </c>
      <c r="F263" s="1">
        <v>14.971</v>
      </c>
      <c r="G263" s="1">
        <v>-5.532</v>
      </c>
      <c r="H263" s="1">
        <f>B263-E263-F263-G263</f>
        <v>81.621000000000024</v>
      </c>
      <c r="I263" s="1">
        <v>11.484</v>
      </c>
      <c r="J263" s="1">
        <v>4.516</v>
      </c>
      <c r="K263" s="1">
        <f>H263-I263+J263</f>
        <v>74.653000000000034</v>
      </c>
      <c r="L263" s="5">
        <f>D263/B263</f>
        <v>0.50050548282834251</v>
      </c>
      <c r="M263" s="5">
        <f>H263/B263</f>
        <v>0.30115338636598438</v>
      </c>
      <c r="N263" s="5">
        <f>K263/B263</f>
        <v>0.27544386557846434</v>
      </c>
      <c r="O263" s="5">
        <f>E263/B263</f>
        <v>0.66401995365792454</v>
      </c>
      <c r="U263" s="5">
        <f t="shared" si="14"/>
        <v>0.66401995365792454</v>
      </c>
      <c r="V263" s="1">
        <v>248</v>
      </c>
      <c r="AF263" s="5">
        <f>L263</f>
        <v>0.50050548282834251</v>
      </c>
      <c r="AG263" s="1">
        <v>248</v>
      </c>
      <c r="AQ263" s="5">
        <f t="shared" si="16"/>
        <v>0.27544386557846434</v>
      </c>
      <c r="AR263" s="1">
        <v>248</v>
      </c>
    </row>
    <row r="264" spans="1:44" x14ac:dyDescent="0.25">
      <c r="A264" s="4" t="str">
        <f>[5]SNF!A270</f>
        <v>2014T2</v>
      </c>
      <c r="B264" s="1">
        <v>270.99099999999999</v>
      </c>
      <c r="C264" s="1">
        <v>135.78299999999999</v>
      </c>
      <c r="D264" s="1">
        <f t="shared" si="17"/>
        <v>135.208</v>
      </c>
      <c r="E264" s="1">
        <v>180.589</v>
      </c>
      <c r="F264" s="1">
        <v>15.007999999999999</v>
      </c>
      <c r="G264" s="1">
        <v>-6.1550000000000002</v>
      </c>
      <c r="H264" s="1">
        <f>B264-E264-F264-G264</f>
        <v>81.548999999999992</v>
      </c>
      <c r="I264" s="1">
        <v>9.8239999999999998</v>
      </c>
      <c r="J264" s="1">
        <v>4.4480000000000004</v>
      </c>
      <c r="K264" s="1">
        <f>H264-I264+J264</f>
        <v>76.173000000000002</v>
      </c>
      <c r="L264" s="5">
        <f>D264/B264</f>
        <v>0.49893907915761043</v>
      </c>
      <c r="M264" s="5">
        <f>H264/B264</f>
        <v>0.30092881313401548</v>
      </c>
      <c r="N264" s="5">
        <f>K264/B264</f>
        <v>0.281090515921193</v>
      </c>
      <c r="O264" s="5">
        <f>E264/B264</f>
        <v>0.66640220523928839</v>
      </c>
      <c r="U264" s="5">
        <f t="shared" si="14"/>
        <v>0.66640220523928839</v>
      </c>
      <c r="V264" s="1">
        <v>249</v>
      </c>
      <c r="AF264" s="5">
        <f>L264</f>
        <v>0.49893907915761043</v>
      </c>
      <c r="AG264" s="1">
        <v>249</v>
      </c>
      <c r="AQ264" s="5">
        <f t="shared" si="16"/>
        <v>0.281090515921193</v>
      </c>
      <c r="AR264" s="1">
        <v>249</v>
      </c>
    </row>
    <row r="265" spans="1:44" x14ac:dyDescent="0.25">
      <c r="A265" s="4" t="str">
        <f>[5]SNF!A271</f>
        <v>2014T3</v>
      </c>
      <c r="B265" s="1">
        <v>273.65699999999998</v>
      </c>
      <c r="C265" s="1">
        <v>136.22499999999999</v>
      </c>
      <c r="D265" s="1">
        <f t="shared" si="17"/>
        <v>137.43199999999999</v>
      </c>
      <c r="E265" s="1">
        <v>181.184</v>
      </c>
      <c r="F265" s="1">
        <v>15.088999999999999</v>
      </c>
      <c r="G265" s="1">
        <v>-6.5670000000000002</v>
      </c>
      <c r="H265" s="1">
        <f>B265-E265-F265-G265</f>
        <v>83.950999999999993</v>
      </c>
      <c r="I265" s="1">
        <v>10.023999999999999</v>
      </c>
      <c r="J265" s="1">
        <v>4.4800000000000004</v>
      </c>
      <c r="K265" s="1">
        <f>H265-I265+J265</f>
        <v>78.406999999999996</v>
      </c>
      <c r="L265" s="5">
        <f>D265/B265</f>
        <v>0.5022053154130901</v>
      </c>
      <c r="M265" s="5">
        <f>H265/B265</f>
        <v>0.30677453893012052</v>
      </c>
      <c r="N265" s="5">
        <f>K265/B265</f>
        <v>0.28651560164731765</v>
      </c>
      <c r="O265" s="5">
        <f>E265/B265</f>
        <v>0.66208428799555652</v>
      </c>
      <c r="U265" s="5">
        <f t="shared" si="14"/>
        <v>0.66208428799555652</v>
      </c>
      <c r="V265" s="1">
        <v>250</v>
      </c>
      <c r="AF265" s="5">
        <f>L265</f>
        <v>0.5022053154130901</v>
      </c>
      <c r="AG265" s="1">
        <v>250</v>
      </c>
      <c r="AQ265" s="5">
        <f t="shared" si="16"/>
        <v>0.28651560164731765</v>
      </c>
      <c r="AR265" s="1">
        <v>250</v>
      </c>
    </row>
    <row r="266" spans="1:44" x14ac:dyDescent="0.25">
      <c r="A266" s="4" t="str">
        <f>[5]SNF!A272</f>
        <v>2014T4</v>
      </c>
      <c r="B266" s="1">
        <v>274.96100000000001</v>
      </c>
      <c r="C266" s="1">
        <v>136.44200000000001</v>
      </c>
      <c r="D266" s="1">
        <f t="shared" si="17"/>
        <v>138.51900000000001</v>
      </c>
      <c r="E266" s="1">
        <v>181.607</v>
      </c>
      <c r="F266" s="1">
        <v>15.099</v>
      </c>
      <c r="G266" s="1">
        <v>-6.7679999999999998</v>
      </c>
      <c r="H266" s="1">
        <f>B266-E266-F266-G266</f>
        <v>85.02300000000001</v>
      </c>
      <c r="I266" s="1">
        <v>8.7370000000000001</v>
      </c>
      <c r="J266" s="1">
        <v>5.4130000000000003</v>
      </c>
      <c r="K266" s="1">
        <f>H266-I266+J266</f>
        <v>81.699000000000012</v>
      </c>
      <c r="L266" s="5">
        <f>D266/B266</f>
        <v>0.50377689926935088</v>
      </c>
      <c r="M266" s="5">
        <f>H266/B266</f>
        <v>0.3092183982455694</v>
      </c>
      <c r="N266" s="5">
        <f>K266/B266</f>
        <v>0.29712941108011687</v>
      </c>
      <c r="O266" s="5">
        <f>E266/B266</f>
        <v>0.66048275937314738</v>
      </c>
      <c r="U266" s="5">
        <f t="shared" si="14"/>
        <v>0.66048275937314738</v>
      </c>
      <c r="V266" s="1">
        <v>251</v>
      </c>
      <c r="AF266" s="5">
        <f>L266</f>
        <v>0.50377689926935088</v>
      </c>
      <c r="AG266" s="1">
        <v>251</v>
      </c>
      <c r="AQ266" s="5">
        <f t="shared" si="16"/>
        <v>0.29712941108011687</v>
      </c>
      <c r="AR266" s="1">
        <v>251</v>
      </c>
    </row>
    <row r="267" spans="1:44" x14ac:dyDescent="0.25">
      <c r="A267" s="4" t="str">
        <f>[5]SNF!A273</f>
        <v>2015T1</v>
      </c>
      <c r="B267" s="1">
        <v>278.48599999999999</v>
      </c>
      <c r="C267" s="1">
        <v>137.19399999999999</v>
      </c>
      <c r="D267" s="1">
        <f t="shared" si="17"/>
        <v>141.292</v>
      </c>
      <c r="E267" s="1">
        <v>182.06099999999998</v>
      </c>
      <c r="F267" s="1">
        <v>14.887</v>
      </c>
      <c r="G267" s="1">
        <v>-8.0589999999999993</v>
      </c>
      <c r="H267" s="1">
        <f>B267-E267-F267-G267</f>
        <v>89.597000000000008</v>
      </c>
      <c r="I267" s="1">
        <v>9.7530000000000001</v>
      </c>
      <c r="J267" s="1">
        <v>5.0350000000000001</v>
      </c>
      <c r="K267" s="1">
        <f>H267-I267+J267</f>
        <v>84.879000000000005</v>
      </c>
      <c r="L267" s="5">
        <f>D267/B267</f>
        <v>0.50735764095861191</v>
      </c>
      <c r="M267" s="5">
        <f>H267/B267</f>
        <v>0.32172891994570646</v>
      </c>
      <c r="N267" s="5">
        <f>K267/B267</f>
        <v>0.30478731426355365</v>
      </c>
      <c r="O267" s="5">
        <f>E267/B267</f>
        <v>0.65375279188181812</v>
      </c>
      <c r="U267" s="5">
        <f t="shared" si="14"/>
        <v>0.65375279188181812</v>
      </c>
      <c r="V267" s="1">
        <v>252</v>
      </c>
      <c r="AF267" s="5">
        <f>L267</f>
        <v>0.50735764095861191</v>
      </c>
      <c r="AG267" s="1">
        <v>252</v>
      </c>
      <c r="AQ267" s="5">
        <f t="shared" si="16"/>
        <v>0.30478731426355365</v>
      </c>
      <c r="AR267" s="1">
        <v>252</v>
      </c>
    </row>
    <row r="268" spans="1:44" x14ac:dyDescent="0.25">
      <c r="A268" s="4" t="str">
        <f>[5]SNF!A274</f>
        <v>2015T2</v>
      </c>
      <c r="B268" s="1">
        <v>279.33699999999999</v>
      </c>
      <c r="C268" s="1">
        <v>138.00700000000001</v>
      </c>
      <c r="D268" s="1">
        <f t="shared" si="17"/>
        <v>141.32999999999998</v>
      </c>
      <c r="E268" s="1">
        <v>182.91300000000001</v>
      </c>
      <c r="F268" s="1">
        <v>14.992000000000001</v>
      </c>
      <c r="G268" s="1">
        <v>-7.984</v>
      </c>
      <c r="H268" s="1">
        <f>B268-E268-F268-G268</f>
        <v>89.415999999999968</v>
      </c>
      <c r="I268" s="1">
        <v>9.4459999999999997</v>
      </c>
      <c r="J268" s="1">
        <v>5.1959999999999997</v>
      </c>
      <c r="K268" s="1">
        <f>H268-I268+J268</f>
        <v>85.165999999999968</v>
      </c>
      <c r="L268" s="5">
        <f>D268/B268</f>
        <v>0.5059480126155862</v>
      </c>
      <c r="M268" s="5">
        <f>H268/B268</f>
        <v>0.32010081013256381</v>
      </c>
      <c r="N268" s="5">
        <f>K268/B268</f>
        <v>0.30488621271081157</v>
      </c>
      <c r="O268" s="5">
        <f>E268/B268</f>
        <v>0.65481121369528572</v>
      </c>
      <c r="U268" s="5">
        <f t="shared" si="14"/>
        <v>0.65481121369528572</v>
      </c>
      <c r="V268" s="1">
        <v>253</v>
      </c>
      <c r="AF268" s="5">
        <f>L268</f>
        <v>0.5059480126155862</v>
      </c>
      <c r="AG268" s="1">
        <v>253</v>
      </c>
      <c r="AQ268" s="5">
        <f t="shared" si="16"/>
        <v>0.30488621271081157</v>
      </c>
      <c r="AR268" s="1">
        <v>253</v>
      </c>
    </row>
    <row r="269" spans="1:44" x14ac:dyDescent="0.25">
      <c r="A269" s="4" t="str">
        <f>[5]SNF!A275</f>
        <v>2015T3</v>
      </c>
      <c r="B269" s="1">
        <v>281.596</v>
      </c>
      <c r="C269" s="1">
        <v>138.82599999999999</v>
      </c>
      <c r="D269" s="1">
        <f t="shared" si="17"/>
        <v>142.77000000000001</v>
      </c>
      <c r="E269" s="1">
        <v>184.10400000000001</v>
      </c>
      <c r="F269" s="1">
        <v>15.207000000000001</v>
      </c>
      <c r="G269" s="1">
        <v>-7.8979999999999997</v>
      </c>
      <c r="H269" s="1">
        <f>B269-E269-F269-G269</f>
        <v>90.182999999999993</v>
      </c>
      <c r="I269" s="1">
        <v>9.5350000000000001</v>
      </c>
      <c r="J269" s="1">
        <v>5.2850000000000001</v>
      </c>
      <c r="K269" s="1">
        <f>H269-I269+J269</f>
        <v>85.932999999999993</v>
      </c>
      <c r="L269" s="5">
        <f>D269/B269</f>
        <v>0.5070029403826759</v>
      </c>
      <c r="M269" s="5">
        <f>H269/B269</f>
        <v>0.32025667978238326</v>
      </c>
      <c r="N269" s="5">
        <f>K269/B269</f>
        <v>0.30516413585420243</v>
      </c>
      <c r="O269" s="5">
        <f>E269/B269</f>
        <v>0.65378769584795238</v>
      </c>
      <c r="U269" s="5">
        <f t="shared" si="14"/>
        <v>0.65378769584795238</v>
      </c>
      <c r="V269" s="1">
        <v>254</v>
      </c>
      <c r="AF269" s="5">
        <f>L269</f>
        <v>0.5070029403826759</v>
      </c>
      <c r="AG269" s="1">
        <v>254</v>
      </c>
      <c r="AQ269" s="5">
        <f t="shared" si="16"/>
        <v>0.30516413585420243</v>
      </c>
      <c r="AR269" s="1">
        <v>254</v>
      </c>
    </row>
    <row r="270" spans="1:44" x14ac:dyDescent="0.25">
      <c r="A270" s="4" t="str">
        <f>[5]SNF!A276</f>
        <v>2015T4</v>
      </c>
      <c r="B270" s="1">
        <v>283.36</v>
      </c>
      <c r="C270" s="1">
        <v>139.99</v>
      </c>
      <c r="D270" s="1">
        <f t="shared" si="17"/>
        <v>143.37</v>
      </c>
      <c r="E270" s="1">
        <v>185.35300000000001</v>
      </c>
      <c r="F270" s="1">
        <v>14.865000000000002</v>
      </c>
      <c r="G270" s="1">
        <v>-7.798</v>
      </c>
      <c r="H270" s="1">
        <f>B270-E270-F270-G270</f>
        <v>90.94</v>
      </c>
      <c r="I270" s="1">
        <v>9.7789999999999999</v>
      </c>
      <c r="J270" s="1">
        <v>5.3040000000000003</v>
      </c>
      <c r="K270" s="1">
        <f>H270-I270+J270</f>
        <v>86.465000000000003</v>
      </c>
      <c r="L270" s="5">
        <f>D270/B270</f>
        <v>0.50596414455110106</v>
      </c>
      <c r="M270" s="5">
        <f>H270/B270</f>
        <v>0.32093450028232634</v>
      </c>
      <c r="N270" s="5">
        <f>K270/B270</f>
        <v>0.30514186900056467</v>
      </c>
      <c r="O270" s="5">
        <f>E270/B270</f>
        <v>0.65412549407114629</v>
      </c>
      <c r="U270" s="5">
        <f t="shared" si="14"/>
        <v>0.65412549407114629</v>
      </c>
      <c r="V270" s="1">
        <v>255</v>
      </c>
      <c r="AF270" s="5">
        <f>L270</f>
        <v>0.50596414455110106</v>
      </c>
      <c r="AG270" s="1">
        <v>255</v>
      </c>
      <c r="AQ270" s="5">
        <f t="shared" si="16"/>
        <v>0.30514186900056467</v>
      </c>
      <c r="AR270" s="1">
        <v>255</v>
      </c>
    </row>
    <row r="271" spans="1:44" x14ac:dyDescent="0.25">
      <c r="A271" s="4" t="str">
        <f>[5]SNF!A277</f>
        <v>2016T1</v>
      </c>
      <c r="B271" s="1">
        <v>286.69600000000003</v>
      </c>
      <c r="C271" s="1">
        <v>141.05799999999999</v>
      </c>
      <c r="D271" s="1">
        <f t="shared" si="17"/>
        <v>145.63800000000003</v>
      </c>
      <c r="E271" s="1">
        <v>186.941</v>
      </c>
      <c r="F271" s="1">
        <v>14.895</v>
      </c>
      <c r="G271" s="1">
        <v>-7.7439999999999998</v>
      </c>
      <c r="H271" s="1">
        <f>B271-E271-F271-G271</f>
        <v>92.604000000000028</v>
      </c>
      <c r="I271" s="1">
        <v>9.3079999999999998</v>
      </c>
      <c r="J271" s="1">
        <v>5.0470000000000006</v>
      </c>
      <c r="K271" s="1">
        <f>H271-I271+J271</f>
        <v>88.343000000000018</v>
      </c>
      <c r="L271" s="5">
        <f>D271/B271</f>
        <v>0.50798755476183843</v>
      </c>
      <c r="M271" s="5">
        <f>H271/B271</f>
        <v>0.32300415771409446</v>
      </c>
      <c r="N271" s="5">
        <f>K271/B271</f>
        <v>0.30814172503278736</v>
      </c>
      <c r="O271" s="5">
        <f>E271/B271</f>
        <v>0.65205304573485501</v>
      </c>
      <c r="U271" s="5">
        <f t="shared" si="14"/>
        <v>0.65205304573485501</v>
      </c>
      <c r="V271" s="1">
        <v>256</v>
      </c>
      <c r="AF271" s="5">
        <f>L271</f>
        <v>0.50798755476183843</v>
      </c>
      <c r="AG271" s="1">
        <v>256</v>
      </c>
      <c r="AQ271" s="5">
        <f t="shared" si="16"/>
        <v>0.30814172503278736</v>
      </c>
      <c r="AR271" s="1">
        <v>256</v>
      </c>
    </row>
    <row r="272" spans="1:44" x14ac:dyDescent="0.25">
      <c r="A272" s="4" t="str">
        <f>[5]SNF!A278</f>
        <v>2016T2</v>
      </c>
      <c r="B272" s="1">
        <v>283.577</v>
      </c>
      <c r="C272" s="1">
        <v>141.71899999999999</v>
      </c>
      <c r="D272" s="1">
        <f t="shared" si="17"/>
        <v>141.858</v>
      </c>
      <c r="E272" s="1">
        <v>187.21299999999997</v>
      </c>
      <c r="F272" s="1">
        <v>14.981999999999999</v>
      </c>
      <c r="G272" s="1">
        <v>-7.8109999999999999</v>
      </c>
      <c r="H272" s="1">
        <f>B272-E272-F272-G272</f>
        <v>89.19300000000004</v>
      </c>
      <c r="I272" s="1">
        <v>10.129</v>
      </c>
      <c r="J272" s="1">
        <v>5.1199999999999992</v>
      </c>
      <c r="K272" s="1">
        <f>H272-I272+J272</f>
        <v>84.18400000000004</v>
      </c>
      <c r="L272" s="5">
        <f>D272/B272</f>
        <v>0.50024508334596951</v>
      </c>
      <c r="M272" s="5">
        <f>H272/B272</f>
        <v>0.31452832916632889</v>
      </c>
      <c r="N272" s="5">
        <f>K272/B272</f>
        <v>0.29686469636112955</v>
      </c>
      <c r="O272" s="5">
        <f>E272/B272</f>
        <v>0.66018400646032638</v>
      </c>
      <c r="U272" s="5">
        <f t="shared" si="14"/>
        <v>0.66018400646032638</v>
      </c>
      <c r="V272" s="1">
        <v>257</v>
      </c>
      <c r="AF272" s="5">
        <f>L272</f>
        <v>0.50024508334596951</v>
      </c>
      <c r="AG272" s="1">
        <v>257</v>
      </c>
      <c r="AQ272" s="5">
        <f t="shared" si="16"/>
        <v>0.29686469636112955</v>
      </c>
      <c r="AR272" s="1">
        <v>257</v>
      </c>
    </row>
    <row r="273" spans="1:44" x14ac:dyDescent="0.25">
      <c r="A273" s="4" t="str">
        <f>[5]SNF!A279</f>
        <v>2016T3</v>
      </c>
      <c r="B273" s="1">
        <v>285.041</v>
      </c>
      <c r="C273" s="1">
        <v>142.76499999999999</v>
      </c>
      <c r="D273" s="1">
        <f t="shared" si="17"/>
        <v>142.27600000000001</v>
      </c>
      <c r="E273" s="1">
        <v>188.30500000000001</v>
      </c>
      <c r="F273" s="1">
        <v>14.876000000000001</v>
      </c>
      <c r="G273" s="1">
        <v>-7.8840000000000003</v>
      </c>
      <c r="H273" s="1">
        <f>B273-E273-F273-G273</f>
        <v>89.743999999999986</v>
      </c>
      <c r="I273" s="1">
        <v>10.505000000000001</v>
      </c>
      <c r="J273" s="1">
        <v>5.3179999999999996</v>
      </c>
      <c r="K273" s="1">
        <f>H273-I273+J273</f>
        <v>84.556999999999988</v>
      </c>
      <c r="L273" s="5">
        <f>D273/B273</f>
        <v>0.49914222866184166</v>
      </c>
      <c r="M273" s="5">
        <f>H273/B273</f>
        <v>0.31484593444451847</v>
      </c>
      <c r="N273" s="5">
        <f>K273/B273</f>
        <v>0.29664855231352677</v>
      </c>
      <c r="O273" s="5">
        <f>E273/B273</f>
        <v>0.6606242610712143</v>
      </c>
      <c r="U273" s="5">
        <f t="shared" si="14"/>
        <v>0.6606242610712143</v>
      </c>
      <c r="V273" s="1">
        <v>258</v>
      </c>
      <c r="AF273" s="5">
        <f>L273</f>
        <v>0.49914222866184166</v>
      </c>
      <c r="AG273" s="1">
        <v>258</v>
      </c>
      <c r="AQ273" s="5">
        <f t="shared" si="16"/>
        <v>0.29664855231352677</v>
      </c>
      <c r="AR273" s="1">
        <v>258</v>
      </c>
    </row>
    <row r="274" spans="1:44" x14ac:dyDescent="0.25">
      <c r="A274" s="4" t="str">
        <f>[5]SNF!A280</f>
        <v>2016T4</v>
      </c>
      <c r="B274" s="1">
        <v>287.33600000000001</v>
      </c>
      <c r="C274" s="1">
        <v>143.87700000000001</v>
      </c>
      <c r="D274" s="1">
        <f t="shared" si="17"/>
        <v>143.459</v>
      </c>
      <c r="E274" s="1">
        <v>189.78900000000002</v>
      </c>
      <c r="F274" s="1">
        <v>15.132</v>
      </c>
      <c r="G274" s="1">
        <v>-8.0190000000000001</v>
      </c>
      <c r="H274" s="1">
        <f>B274-E274-F274-G274</f>
        <v>90.433999999999997</v>
      </c>
      <c r="I274" s="1">
        <v>10.625</v>
      </c>
      <c r="J274" s="1">
        <v>5.64</v>
      </c>
      <c r="K274" s="1">
        <f>H274-I274+J274</f>
        <v>85.448999999999998</v>
      </c>
      <c r="L274" s="5">
        <f>D274/B274</f>
        <v>0.49927262856029175</v>
      </c>
      <c r="M274" s="5">
        <f>H274/B274</f>
        <v>0.3147325778879082</v>
      </c>
      <c r="N274" s="5">
        <f>K274/B274</f>
        <v>0.29738355096472419</v>
      </c>
      <c r="O274" s="5">
        <f>E274/B274</f>
        <v>0.66051243143915139</v>
      </c>
      <c r="U274" s="5">
        <f t="shared" si="14"/>
        <v>0.66051243143915139</v>
      </c>
      <c r="V274" s="1">
        <v>259</v>
      </c>
      <c r="AF274" s="5">
        <f>L274</f>
        <v>0.49927262856029175</v>
      </c>
      <c r="AG274" s="1">
        <v>259</v>
      </c>
      <c r="AQ274" s="5">
        <f t="shared" si="16"/>
        <v>0.29738355096472419</v>
      </c>
      <c r="AR274" s="1">
        <v>259</v>
      </c>
    </row>
    <row r="275" spans="1:44" x14ac:dyDescent="0.25">
      <c r="A275" s="4" t="str">
        <f>[5]SNF!A281</f>
        <v>2017T1</v>
      </c>
      <c r="B275" s="1">
        <v>290.52199999999999</v>
      </c>
      <c r="C275" s="1">
        <v>145.90799999999999</v>
      </c>
      <c r="D275" s="1">
        <f t="shared" si="17"/>
        <v>144.614</v>
      </c>
      <c r="E275" s="1">
        <v>192.28599999999997</v>
      </c>
      <c r="F275" s="1">
        <v>15.212</v>
      </c>
      <c r="G275" s="1">
        <v>-8.1910000000000007</v>
      </c>
      <c r="H275" s="1">
        <f>B275-E275-F275-G275</f>
        <v>91.215000000000018</v>
      </c>
      <c r="I275" s="1">
        <v>10.647</v>
      </c>
      <c r="J275" s="1">
        <v>5.5460000000000003</v>
      </c>
      <c r="K275" s="1">
        <f>H275-I275+J275</f>
        <v>86.114000000000019</v>
      </c>
      <c r="L275" s="5">
        <f>D275/B275</f>
        <v>0.49777297416374666</v>
      </c>
      <c r="M275" s="5">
        <f>H275/B275</f>
        <v>0.31396933795031018</v>
      </c>
      <c r="N275" s="5">
        <f>K275/B275</f>
        <v>0.29641128726912253</v>
      </c>
      <c r="O275" s="5">
        <f>E275/B275</f>
        <v>0.66186381754221701</v>
      </c>
      <c r="U275" s="5">
        <f t="shared" si="14"/>
        <v>0.66186381754221701</v>
      </c>
      <c r="V275" s="1">
        <v>260</v>
      </c>
      <c r="AF275" s="5">
        <f>L275</f>
        <v>0.49777297416374666</v>
      </c>
      <c r="AG275" s="1">
        <v>260</v>
      </c>
      <c r="AQ275" s="5">
        <f t="shared" si="16"/>
        <v>0.29641128726912253</v>
      </c>
      <c r="AR275" s="1">
        <v>260</v>
      </c>
    </row>
    <row r="276" spans="1:44" x14ac:dyDescent="0.25">
      <c r="A276" s="4" t="str">
        <f>[5]SNF!A282</f>
        <v>2017T2</v>
      </c>
      <c r="B276" s="1">
        <v>294.41699999999997</v>
      </c>
      <c r="C276" s="1">
        <v>147.38999999999999</v>
      </c>
      <c r="D276" s="1">
        <f t="shared" si="17"/>
        <v>147.02699999999999</v>
      </c>
      <c r="E276" s="1">
        <v>193.92299999999997</v>
      </c>
      <c r="F276" s="1">
        <v>15.39</v>
      </c>
      <c r="G276" s="1">
        <v>-8.3170000000000002</v>
      </c>
      <c r="H276" s="1">
        <f>B276-E276-F276-G276</f>
        <v>93.420999999999992</v>
      </c>
      <c r="I276" s="1">
        <v>12.183</v>
      </c>
      <c r="J276" s="1">
        <v>5.6310000000000002</v>
      </c>
      <c r="K276" s="1">
        <f>H276-I276+J276</f>
        <v>86.869</v>
      </c>
      <c r="L276" s="5">
        <f>D276/B276</f>
        <v>0.4993835274457657</v>
      </c>
      <c r="M276" s="5">
        <f>H276/B276</f>
        <v>0.31730844346624004</v>
      </c>
      <c r="N276" s="5">
        <f>K276/B276</f>
        <v>0.29505429373983161</v>
      </c>
      <c r="O276" s="5">
        <f>E276/B276</f>
        <v>0.65866780790511414</v>
      </c>
      <c r="U276" s="5">
        <f t="shared" si="14"/>
        <v>0.65866780790511414</v>
      </c>
      <c r="V276" s="1">
        <v>261</v>
      </c>
      <c r="AF276" s="5">
        <f>L276</f>
        <v>0.4993835274457657</v>
      </c>
      <c r="AG276" s="1">
        <v>261</v>
      </c>
      <c r="AQ276" s="5">
        <f t="shared" si="16"/>
        <v>0.29505429373983161</v>
      </c>
      <c r="AR276" s="1">
        <v>261</v>
      </c>
    </row>
    <row r="277" spans="1:44" x14ac:dyDescent="0.25">
      <c r="A277" s="4" t="str">
        <f>[5]SNF!A283</f>
        <v>2017T3</v>
      </c>
      <c r="B277" s="1">
        <v>298.28100000000001</v>
      </c>
      <c r="C277" s="1">
        <v>148.45400000000001</v>
      </c>
      <c r="D277" s="1">
        <f t="shared" si="17"/>
        <v>149.827</v>
      </c>
      <c r="E277" s="1">
        <v>195.452</v>
      </c>
      <c r="F277" s="1">
        <v>15.367000000000001</v>
      </c>
      <c r="G277" s="1">
        <v>-8.2569999999999997</v>
      </c>
      <c r="H277" s="1">
        <f>B277-E277-F277-G277</f>
        <v>95.719000000000008</v>
      </c>
      <c r="I277" s="1">
        <v>12.022</v>
      </c>
      <c r="J277" s="1">
        <v>10.157</v>
      </c>
      <c r="K277" s="1">
        <f>H277-I277+J277</f>
        <v>93.853999999999999</v>
      </c>
      <c r="L277" s="5">
        <f>D277/B277</f>
        <v>0.50230152104894377</v>
      </c>
      <c r="M277" s="5">
        <f>H277/B277</f>
        <v>0.32090210237997058</v>
      </c>
      <c r="N277" s="5">
        <f>K277/B277</f>
        <v>0.31464960892581156</v>
      </c>
      <c r="O277" s="5">
        <f>E277/B277</f>
        <v>0.65526131399586296</v>
      </c>
      <c r="U277" s="5">
        <f t="shared" si="14"/>
        <v>0.65526131399586296</v>
      </c>
      <c r="V277" s="1">
        <v>262</v>
      </c>
      <c r="AF277" s="5">
        <f>L277</f>
        <v>0.50230152104894377</v>
      </c>
      <c r="AG277" s="1">
        <v>262</v>
      </c>
      <c r="AQ277" s="5">
        <f t="shared" si="16"/>
        <v>0.31464960892581156</v>
      </c>
      <c r="AR277" s="1">
        <v>262</v>
      </c>
    </row>
    <row r="278" spans="1:44" x14ac:dyDescent="0.25">
      <c r="A278" s="4" t="str">
        <f>[5]SNF!A284</f>
        <v>2017T4</v>
      </c>
      <c r="B278" s="1">
        <v>301.24400000000003</v>
      </c>
      <c r="C278" s="1">
        <v>149.81</v>
      </c>
      <c r="D278" s="1">
        <f t="shared" si="17"/>
        <v>151.43400000000003</v>
      </c>
      <c r="E278" s="1">
        <v>198.07700000000003</v>
      </c>
      <c r="F278" s="1">
        <v>15.494999999999999</v>
      </c>
      <c r="G278" s="1">
        <v>-8.173</v>
      </c>
      <c r="H278" s="1">
        <f>B278-E278-F278-G278</f>
        <v>95.844999999999999</v>
      </c>
      <c r="I278" s="1">
        <v>12.798</v>
      </c>
      <c r="J278" s="1">
        <v>7.5369999999999999</v>
      </c>
      <c r="K278" s="1">
        <f>H278-I278+J278</f>
        <v>90.584000000000003</v>
      </c>
      <c r="L278" s="5">
        <f>D278/B278</f>
        <v>0.50269548937074271</v>
      </c>
      <c r="M278" s="5">
        <f>H278/B278</f>
        <v>0.31816401322515964</v>
      </c>
      <c r="N278" s="5">
        <f>K278/B278</f>
        <v>0.30069976497457207</v>
      </c>
      <c r="O278" s="5">
        <f>E278/B278</f>
        <v>0.65753010848348847</v>
      </c>
      <c r="U278" s="5">
        <f t="shared" si="14"/>
        <v>0.65753010848348847</v>
      </c>
      <c r="V278" s="1">
        <v>263</v>
      </c>
      <c r="AF278" s="5">
        <f>L278</f>
        <v>0.50269548937074271</v>
      </c>
      <c r="AG278" s="1">
        <v>263</v>
      </c>
      <c r="AQ278" s="5">
        <f t="shared" si="16"/>
        <v>0.30069976497457207</v>
      </c>
      <c r="AR278" s="1">
        <v>263</v>
      </c>
    </row>
    <row r="279" spans="1:44" x14ac:dyDescent="0.25">
      <c r="A279" s="4" t="str">
        <f>[5]SNF!A285</f>
        <v>2018T1</v>
      </c>
      <c r="B279" s="1">
        <v>301.06599999999997</v>
      </c>
      <c r="C279" s="1">
        <v>150.625</v>
      </c>
      <c r="D279" s="1">
        <f t="shared" si="17"/>
        <v>150.44099999999997</v>
      </c>
      <c r="E279" s="1">
        <v>199.018</v>
      </c>
      <c r="F279" s="1">
        <v>15.704000000000001</v>
      </c>
      <c r="G279" s="1">
        <v>-8.77</v>
      </c>
      <c r="H279" s="1">
        <f>B279-E279-F279-G279</f>
        <v>95.113999999999962</v>
      </c>
      <c r="I279" s="1">
        <v>12.018000000000001</v>
      </c>
      <c r="J279" s="1">
        <v>6.5250000000000004</v>
      </c>
      <c r="K279" s="1">
        <f>H279-I279+J279</f>
        <v>89.620999999999967</v>
      </c>
      <c r="L279" s="5">
        <f>D279/B279</f>
        <v>0.49969441916390422</v>
      </c>
      <c r="M279" s="5">
        <f>H279/B279</f>
        <v>0.31592408309141506</v>
      </c>
      <c r="N279" s="5">
        <f>K279/B279</f>
        <v>0.29767891425800314</v>
      </c>
      <c r="O279" s="5">
        <f>E279/B279</f>
        <v>0.66104442215328207</v>
      </c>
      <c r="U279" s="5">
        <f t="shared" si="14"/>
        <v>0.66104442215328207</v>
      </c>
      <c r="V279" s="1">
        <v>264</v>
      </c>
      <c r="AF279" s="5">
        <f>L279</f>
        <v>0.49969441916390422</v>
      </c>
      <c r="AG279" s="1">
        <v>264</v>
      </c>
      <c r="AQ279" s="5">
        <f t="shared" si="16"/>
        <v>0.29767891425800314</v>
      </c>
      <c r="AR279" s="1">
        <v>264</v>
      </c>
    </row>
    <row r="280" spans="1:44" x14ac:dyDescent="0.25">
      <c r="A280" s="4" t="str">
        <f>[5]SNF!A286</f>
        <v>2018T2</v>
      </c>
      <c r="B280" s="1">
        <v>302.74</v>
      </c>
      <c r="C280" s="1">
        <v>152.28</v>
      </c>
      <c r="D280" s="1">
        <f t="shared" si="17"/>
        <v>150.46</v>
      </c>
      <c r="E280" s="1">
        <v>200.99699999999999</v>
      </c>
      <c r="F280" s="1">
        <v>15.955000000000002</v>
      </c>
      <c r="G280" s="1">
        <v>-8.7100000000000009</v>
      </c>
      <c r="H280" s="1">
        <f>B280-E280-F280-G280</f>
        <v>94.498000000000019</v>
      </c>
      <c r="I280" s="1">
        <v>11.260999999999999</v>
      </c>
      <c r="J280" s="1">
        <v>4.5760000000000005</v>
      </c>
      <c r="K280" s="1">
        <f>H280-I280+J280</f>
        <v>87.813000000000017</v>
      </c>
      <c r="L280" s="5">
        <f>D280/B280</f>
        <v>0.49699412036731189</v>
      </c>
      <c r="M280" s="5">
        <f>H280/B280</f>
        <v>0.31214243245028744</v>
      </c>
      <c r="N280" s="5">
        <f>K280/B280</f>
        <v>0.29006077822554011</v>
      </c>
      <c r="O280" s="5">
        <f>E280/B280</f>
        <v>0.66392614124331106</v>
      </c>
      <c r="U280" s="5">
        <f t="shared" si="14"/>
        <v>0.66392614124331106</v>
      </c>
      <c r="V280" s="1">
        <v>265</v>
      </c>
      <c r="AF280" s="5">
        <f>L280</f>
        <v>0.49699412036731189</v>
      </c>
      <c r="AG280" s="1">
        <v>265</v>
      </c>
      <c r="AQ280" s="5">
        <f t="shared" si="16"/>
        <v>0.29006077822554011</v>
      </c>
      <c r="AR280" s="1">
        <v>265</v>
      </c>
    </row>
    <row r="281" spans="1:44" x14ac:dyDescent="0.25">
      <c r="A281" s="4" t="str">
        <f>[5]SNF!A287</f>
        <v>2018T3</v>
      </c>
      <c r="B281" s="1">
        <v>306.47000000000003</v>
      </c>
      <c r="C281" s="1">
        <v>153.11099999999999</v>
      </c>
      <c r="D281" s="1">
        <f t="shared" si="17"/>
        <v>153.35900000000004</v>
      </c>
      <c r="E281" s="1">
        <v>202.21899999999999</v>
      </c>
      <c r="F281" s="1">
        <v>16.11</v>
      </c>
      <c r="G281" s="1">
        <v>-8.73</v>
      </c>
      <c r="H281" s="1">
        <f>B281-E281-F281-G281</f>
        <v>96.871000000000038</v>
      </c>
      <c r="I281" s="1">
        <v>9.5340000000000007</v>
      </c>
      <c r="J281" s="1">
        <v>4.3280000000000003</v>
      </c>
      <c r="K281" s="1">
        <f>H281-I281+J281</f>
        <v>91.665000000000035</v>
      </c>
      <c r="L281" s="5">
        <f>D281/B281</f>
        <v>0.50040460730250924</v>
      </c>
      <c r="M281" s="5">
        <f>H281/B281</f>
        <v>0.31608640323685849</v>
      </c>
      <c r="N281" s="5">
        <f>K281/B281</f>
        <v>0.29909942245570537</v>
      </c>
      <c r="O281" s="5">
        <f>E281/B281</f>
        <v>0.65983293633960904</v>
      </c>
      <c r="U281" s="5">
        <f t="shared" si="14"/>
        <v>0.65983293633960904</v>
      </c>
      <c r="V281" s="1">
        <v>266</v>
      </c>
      <c r="AF281" s="5">
        <f>L281</f>
        <v>0.50040460730250924</v>
      </c>
      <c r="AG281" s="1">
        <v>266</v>
      </c>
      <c r="AQ281" s="5">
        <f t="shared" si="16"/>
        <v>0.29909942245570537</v>
      </c>
      <c r="AR281" s="1">
        <v>266</v>
      </c>
    </row>
    <row r="282" spans="1:44" x14ac:dyDescent="0.25">
      <c r="A282" s="4" t="str">
        <f>[5]SNF!A288</f>
        <v>2018T4</v>
      </c>
      <c r="B282" s="1">
        <v>309.84399999999999</v>
      </c>
      <c r="C282" s="1">
        <v>154.75299999999999</v>
      </c>
      <c r="D282" s="1">
        <f t="shared" si="17"/>
        <v>155.09100000000001</v>
      </c>
      <c r="E282" s="1">
        <v>203.95299999999997</v>
      </c>
      <c r="F282" s="1">
        <v>16.134999999999998</v>
      </c>
      <c r="G282" s="1">
        <v>-8.7850000000000001</v>
      </c>
      <c r="H282" s="1">
        <f>B282-E282-F282-G282</f>
        <v>98.541000000000025</v>
      </c>
      <c r="I282" s="1">
        <v>12.516</v>
      </c>
      <c r="J282" s="1">
        <v>4.3149999999999995</v>
      </c>
      <c r="K282" s="1">
        <f>H282-I282+J282</f>
        <v>90.340000000000018</v>
      </c>
      <c r="L282" s="5">
        <f>D282/B282</f>
        <v>0.50054543576767663</v>
      </c>
      <c r="M282" s="5">
        <f>H282/B282</f>
        <v>0.31803423658357116</v>
      </c>
      <c r="N282" s="5">
        <f>K282/B282</f>
        <v>0.2915660784136534</v>
      </c>
      <c r="O282" s="5">
        <f>E282/B282</f>
        <v>0.65824414866836212</v>
      </c>
      <c r="U282" s="5">
        <f t="shared" si="14"/>
        <v>0.65824414866836212</v>
      </c>
      <c r="V282" s="1">
        <v>267</v>
      </c>
      <c r="AF282" s="5">
        <f>L282</f>
        <v>0.50054543576767663</v>
      </c>
      <c r="AG282" s="1">
        <v>267</v>
      </c>
      <c r="AQ282" s="5">
        <f t="shared" si="16"/>
        <v>0.2915660784136534</v>
      </c>
      <c r="AR282" s="1">
        <v>267</v>
      </c>
    </row>
    <row r="283" spans="1:44" x14ac:dyDescent="0.25">
      <c r="A283" s="4" t="str">
        <f>[5]SNF!A289</f>
        <v>2019T1</v>
      </c>
      <c r="B283" s="1">
        <v>314.82</v>
      </c>
      <c r="C283" s="1">
        <v>156.964</v>
      </c>
      <c r="D283" s="1">
        <f t="shared" si="17"/>
        <v>157.85599999999999</v>
      </c>
      <c r="E283" s="1">
        <v>201.96799999999999</v>
      </c>
      <c r="F283" s="1">
        <v>18.123000000000001</v>
      </c>
      <c r="G283" s="1">
        <v>-9.3610000000000007</v>
      </c>
      <c r="H283" s="1">
        <f>B283-E283-F283-G283</f>
        <v>104.09</v>
      </c>
      <c r="I283" s="1">
        <v>11.723000000000001</v>
      </c>
      <c r="J283" s="1">
        <v>4.4300000000000006</v>
      </c>
      <c r="K283" s="1">
        <f>H283-I283+J283</f>
        <v>96.797000000000011</v>
      </c>
      <c r="L283" s="5">
        <f>D283/B283</f>
        <v>0.50141668254875804</v>
      </c>
      <c r="M283" s="5">
        <f>H283/B283</f>
        <v>0.33063337780318913</v>
      </c>
      <c r="N283" s="5">
        <f>K283/B283</f>
        <v>0.30746775935455184</v>
      </c>
      <c r="O283" s="5">
        <f>E283/B283</f>
        <v>0.64153484530843019</v>
      </c>
      <c r="U283" s="5">
        <f t="shared" si="14"/>
        <v>0.64153484530843019</v>
      </c>
      <c r="V283" s="1">
        <v>268</v>
      </c>
      <c r="AF283" s="5">
        <f>L283</f>
        <v>0.50141668254875804</v>
      </c>
      <c r="AG283" s="1">
        <v>268</v>
      </c>
      <c r="AQ283" s="5">
        <f t="shared" si="16"/>
        <v>0.30746775935455184</v>
      </c>
      <c r="AR283" s="1">
        <v>268</v>
      </c>
    </row>
    <row r="284" spans="1:44" x14ac:dyDescent="0.25">
      <c r="A284" s="4" t="str">
        <f>[5]SNF!A290</f>
        <v>2019T2</v>
      </c>
      <c r="B284" s="1">
        <v>319.29300000000001</v>
      </c>
      <c r="C284" s="1">
        <v>157.85</v>
      </c>
      <c r="D284" s="1">
        <f t="shared" si="17"/>
        <v>161.44300000000001</v>
      </c>
      <c r="E284" s="1">
        <v>202.70699999999999</v>
      </c>
      <c r="F284" s="1">
        <v>18.477</v>
      </c>
      <c r="G284" s="1">
        <v>-9.4540000000000006</v>
      </c>
      <c r="H284" s="1">
        <f>B284-E284-F284-G284</f>
        <v>107.56300000000002</v>
      </c>
      <c r="I284" s="1">
        <v>12.071999999999999</v>
      </c>
      <c r="J284" s="1">
        <v>5.016</v>
      </c>
      <c r="K284" s="1">
        <f>H284-I284+J284</f>
        <v>100.50700000000002</v>
      </c>
      <c r="L284" s="5">
        <f>D284/B284</f>
        <v>0.50562649353415201</v>
      </c>
      <c r="M284" s="5">
        <f>H284/B284</f>
        <v>0.33687866630336405</v>
      </c>
      <c r="N284" s="5">
        <f>K284/B284</f>
        <v>0.31477984171278423</v>
      </c>
      <c r="O284" s="5">
        <f>E284/B284</f>
        <v>0.63486202328269015</v>
      </c>
      <c r="U284" s="5">
        <f t="shared" si="14"/>
        <v>0.63486202328269015</v>
      </c>
      <c r="V284" s="1">
        <v>269</v>
      </c>
      <c r="AF284" s="5">
        <f>L284</f>
        <v>0.50562649353415201</v>
      </c>
      <c r="AG284" s="1">
        <v>269</v>
      </c>
      <c r="AQ284" s="5">
        <f t="shared" si="16"/>
        <v>0.31477984171278423</v>
      </c>
      <c r="AR284" s="1">
        <v>269</v>
      </c>
    </row>
    <row r="285" spans="1:44" x14ac:dyDescent="0.25">
      <c r="A285" s="4" t="str">
        <f>[5]SNF!A291</f>
        <v>2019T3</v>
      </c>
      <c r="B285" s="1">
        <v>321.42700000000002</v>
      </c>
      <c r="C285" s="1">
        <v>159.471</v>
      </c>
      <c r="D285" s="1">
        <f t="shared" si="17"/>
        <v>161.95600000000002</v>
      </c>
      <c r="E285" s="1">
        <v>204.262</v>
      </c>
      <c r="F285" s="1">
        <v>18.643999999999998</v>
      </c>
      <c r="G285" s="1">
        <v>-9.6379999999999999</v>
      </c>
      <c r="H285" s="1">
        <f>B285-E285-F285-G285</f>
        <v>108.15900000000002</v>
      </c>
      <c r="I285" s="1">
        <v>12.676</v>
      </c>
      <c r="J285" s="1">
        <v>5.5780000000000003</v>
      </c>
      <c r="K285" s="1">
        <f>H285-I285+J285</f>
        <v>101.06100000000002</v>
      </c>
      <c r="L285" s="5">
        <f>D285/B285</f>
        <v>0.50386557445391955</v>
      </c>
      <c r="M285" s="5">
        <f>H285/B285</f>
        <v>0.33649631175974642</v>
      </c>
      <c r="N285" s="5">
        <f>K285/B285</f>
        <v>0.31441353713284825</v>
      </c>
      <c r="O285" s="5">
        <f>E285/B285</f>
        <v>0.63548488459276908</v>
      </c>
      <c r="U285" s="5">
        <f t="shared" si="14"/>
        <v>0.63548488459276908</v>
      </c>
      <c r="V285" s="1">
        <v>270</v>
      </c>
      <c r="AF285" s="5">
        <f>L285</f>
        <v>0.50386557445391955</v>
      </c>
      <c r="AG285" s="1">
        <v>270</v>
      </c>
      <c r="AQ285" s="5">
        <f t="shared" si="16"/>
        <v>0.31441353713284825</v>
      </c>
      <c r="AR285" s="1">
        <v>270</v>
      </c>
    </row>
    <row r="286" spans="1:44" x14ac:dyDescent="0.25">
      <c r="A286" s="4" t="str">
        <f>[5]SNF!A292</f>
        <v>2019T4</v>
      </c>
      <c r="B286" s="1">
        <v>320.46600000000001</v>
      </c>
      <c r="C286" s="1">
        <v>160.07</v>
      </c>
      <c r="D286" s="1">
        <f t="shared" si="17"/>
        <v>160.39600000000002</v>
      </c>
      <c r="E286" s="1">
        <v>204.92000000000002</v>
      </c>
      <c r="F286" s="1">
        <v>18.771000000000001</v>
      </c>
      <c r="G286" s="1">
        <v>-9.8109999999999999</v>
      </c>
      <c r="H286" s="1">
        <f>B286-E286-F286-G286</f>
        <v>106.58599999999998</v>
      </c>
      <c r="I286" s="1">
        <v>11.103999999999999</v>
      </c>
      <c r="J286" s="1">
        <v>6.1159999999999997</v>
      </c>
      <c r="K286" s="1">
        <f>H286-I286+J286</f>
        <v>101.59799999999998</v>
      </c>
      <c r="L286" s="5">
        <f>D286/B286</f>
        <v>0.50050863430129877</v>
      </c>
      <c r="M286" s="5">
        <f>H286/B286</f>
        <v>0.33259690575599277</v>
      </c>
      <c r="N286" s="5">
        <f>K286/B286</f>
        <v>0.31703207204508427</v>
      </c>
      <c r="O286" s="5">
        <f>E286/B286</f>
        <v>0.63944380995175776</v>
      </c>
      <c r="U286" s="5">
        <f t="shared" si="14"/>
        <v>0.63944380995175776</v>
      </c>
      <c r="V286" s="1">
        <v>271</v>
      </c>
      <c r="AF286" s="5">
        <f>L286</f>
        <v>0.50050863430129877</v>
      </c>
      <c r="AG286" s="1">
        <v>271</v>
      </c>
      <c r="AQ286" s="5">
        <f t="shared" si="16"/>
        <v>0.31703207204508427</v>
      </c>
      <c r="AR286" s="1">
        <v>271</v>
      </c>
    </row>
    <row r="287" spans="1:44" x14ac:dyDescent="0.25">
      <c r="A287" s="4" t="str">
        <f>[5]SNF!A293</f>
        <v>2020T1</v>
      </c>
      <c r="B287" s="1">
        <v>303.32400000000001</v>
      </c>
      <c r="C287" s="1">
        <v>154.52699999999999</v>
      </c>
      <c r="D287" s="1">
        <f t="shared" si="17"/>
        <v>148.79700000000003</v>
      </c>
      <c r="E287" s="1">
        <v>197.625</v>
      </c>
      <c r="F287" s="1">
        <v>18.408999999999999</v>
      </c>
      <c r="G287" s="1">
        <v>-7.1630000000000003</v>
      </c>
      <c r="H287" s="1">
        <f>B287-E287-F287-G287</f>
        <v>94.453000000000017</v>
      </c>
      <c r="I287" s="1">
        <v>11.327999999999999</v>
      </c>
      <c r="J287" s="1">
        <v>6.5709999999999997</v>
      </c>
      <c r="K287" s="1">
        <f>H287-I287+J287</f>
        <v>89.696000000000012</v>
      </c>
      <c r="L287" s="5">
        <f>D287/B287</f>
        <v>0.49055465442892754</v>
      </c>
      <c r="M287" s="5">
        <f>H287/B287</f>
        <v>0.311393097809603</v>
      </c>
      <c r="N287" s="5">
        <f>K287/B287</f>
        <v>0.29571019767641205</v>
      </c>
      <c r="O287" s="5">
        <f>E287/B287</f>
        <v>0.65153103611979268</v>
      </c>
      <c r="U287" s="5">
        <f t="shared" si="14"/>
        <v>0.65153103611979268</v>
      </c>
      <c r="V287" s="1">
        <v>272</v>
      </c>
      <c r="AF287" s="5">
        <f>L287</f>
        <v>0.49055465442892754</v>
      </c>
      <c r="AG287" s="1">
        <v>272</v>
      </c>
      <c r="AQ287" s="5">
        <f t="shared" si="16"/>
        <v>0.29571019767641205</v>
      </c>
      <c r="AR287" s="1">
        <v>272</v>
      </c>
    </row>
    <row r="288" spans="1:44" x14ac:dyDescent="0.25">
      <c r="A288" s="4" t="str">
        <f>[5]SNF!A294</f>
        <v>2020T2</v>
      </c>
      <c r="B288" s="1">
        <v>256.88900000000001</v>
      </c>
      <c r="C288" s="1">
        <v>130.57499999999999</v>
      </c>
      <c r="D288" s="1">
        <f t="shared" si="17"/>
        <v>126.31400000000002</v>
      </c>
      <c r="E288" s="1">
        <v>167.49099999999999</v>
      </c>
      <c r="F288" s="1">
        <v>17.381999999999998</v>
      </c>
      <c r="G288" s="1">
        <v>-9.7590000000000003</v>
      </c>
      <c r="H288" s="1">
        <f>B288-E288-F288-G288</f>
        <v>81.77500000000002</v>
      </c>
      <c r="I288" s="1">
        <v>11.978999999999999</v>
      </c>
      <c r="J288" s="1">
        <v>7.0490000000000004</v>
      </c>
      <c r="K288" s="1">
        <f>H288-I288+J288</f>
        <v>76.845000000000027</v>
      </c>
      <c r="L288" s="5">
        <f>D288/B288</f>
        <v>0.49170653472900755</v>
      </c>
      <c r="M288" s="5">
        <f>H288/B288</f>
        <v>0.31832814951204613</v>
      </c>
      <c r="N288" s="5">
        <f>K288/B288</f>
        <v>0.29913698134213618</v>
      </c>
      <c r="O288" s="5">
        <f>E288/B288</f>
        <v>0.65199755536437909</v>
      </c>
      <c r="U288" s="5">
        <f t="shared" si="14"/>
        <v>0.65199755536437909</v>
      </c>
      <c r="V288" s="1">
        <v>273</v>
      </c>
      <c r="AF288" s="5">
        <f>L288</f>
        <v>0.49170653472900755</v>
      </c>
      <c r="AG288" s="1">
        <v>273</v>
      </c>
      <c r="AQ288" s="5">
        <f t="shared" si="16"/>
        <v>0.29913698134213618</v>
      </c>
      <c r="AR288" s="1">
        <v>273</v>
      </c>
    </row>
    <row r="289" spans="1:44" x14ac:dyDescent="0.25">
      <c r="A289" s="4" t="str">
        <f>[5]SNF!A295</f>
        <v>2020T3</v>
      </c>
      <c r="B289" s="1">
        <v>308.08</v>
      </c>
      <c r="C289" s="1">
        <v>155.98699999999999</v>
      </c>
      <c r="D289" s="1">
        <f t="shared" si="17"/>
        <v>152.09299999999999</v>
      </c>
      <c r="E289" s="1">
        <v>200.572</v>
      </c>
      <c r="F289" s="1">
        <v>18.835999999999999</v>
      </c>
      <c r="G289" s="1">
        <v>-6.8949999999999996</v>
      </c>
      <c r="H289" s="1">
        <f>B289-E289-F289-G289</f>
        <v>95.566999999999979</v>
      </c>
      <c r="I289" s="1">
        <v>12.439</v>
      </c>
      <c r="J289" s="1">
        <v>7.4960000000000004</v>
      </c>
      <c r="K289" s="1">
        <f>H289-I289+J289</f>
        <v>90.623999999999981</v>
      </c>
      <c r="L289" s="5">
        <f>D289/B289</f>
        <v>0.49368021293170605</v>
      </c>
      <c r="M289" s="5">
        <f>H289/B289</f>
        <v>0.31020189561152944</v>
      </c>
      <c r="N289" s="5">
        <f>K289/B289</f>
        <v>0.29415736172422741</v>
      </c>
      <c r="O289" s="5">
        <f>E289/B289</f>
        <v>0.65103869124902625</v>
      </c>
      <c r="U289" s="5">
        <f t="shared" si="14"/>
        <v>0.65103869124902625</v>
      </c>
      <c r="V289" s="1">
        <v>274</v>
      </c>
      <c r="AF289" s="5">
        <f>L289</f>
        <v>0.49368021293170605</v>
      </c>
      <c r="AG289" s="1">
        <v>274</v>
      </c>
      <c r="AQ289" s="5">
        <f t="shared" si="16"/>
        <v>0.29415736172422741</v>
      </c>
      <c r="AR289" s="1">
        <v>274</v>
      </c>
    </row>
    <row r="290" spans="1:44" x14ac:dyDescent="0.25">
      <c r="A290" s="4" t="str">
        <f>[5]SNF!A296</f>
        <v>2020T4</v>
      </c>
      <c r="B290" s="1">
        <v>309.03899999999999</v>
      </c>
      <c r="C290" s="1">
        <v>154.10599999999999</v>
      </c>
      <c r="D290" s="1">
        <f t="shared" si="17"/>
        <v>154.93299999999999</v>
      </c>
      <c r="E290" s="1">
        <v>198.50399999999999</v>
      </c>
      <c r="F290" s="1">
        <v>18.576000000000001</v>
      </c>
      <c r="G290" s="1">
        <v>-15.396000000000001</v>
      </c>
      <c r="H290" s="1">
        <f>B290-E290-F290-G290</f>
        <v>107.355</v>
      </c>
      <c r="I290" s="1">
        <v>9.4290000000000003</v>
      </c>
      <c r="J290" s="1">
        <v>7.9139999999999997</v>
      </c>
      <c r="K290" s="1">
        <f>H290-I290+J290</f>
        <v>105.84</v>
      </c>
      <c r="L290" s="5">
        <f>D290/B290</f>
        <v>0.50133801882610285</v>
      </c>
      <c r="M290" s="5">
        <f>H290/B290</f>
        <v>0.34738333996680032</v>
      </c>
      <c r="N290" s="5">
        <f>K290/B290</f>
        <v>0.34248104608156255</v>
      </c>
      <c r="O290" s="5">
        <f>E290/B290</f>
        <v>0.64232669663052233</v>
      </c>
      <c r="U290" s="5">
        <f t="shared" si="14"/>
        <v>0.64232669663052233</v>
      </c>
      <c r="V290" s="1">
        <v>275</v>
      </c>
      <c r="AF290" s="5">
        <f>L290</f>
        <v>0.50133801882610285</v>
      </c>
      <c r="AG290" s="1">
        <v>275</v>
      </c>
      <c r="AQ290" s="5">
        <f t="shared" si="16"/>
        <v>0.34248104608156255</v>
      </c>
      <c r="AR290" s="1">
        <v>275</v>
      </c>
    </row>
    <row r="291" spans="1:44" x14ac:dyDescent="0.25">
      <c r="A291" s="4" t="str">
        <f>[5]SNF!A297</f>
        <v>2021T1</v>
      </c>
      <c r="B291" s="1">
        <v>310.69600000000003</v>
      </c>
      <c r="C291" s="1">
        <v>154.76599999999999</v>
      </c>
      <c r="D291" s="1">
        <f t="shared" si="17"/>
        <v>155.93000000000004</v>
      </c>
      <c r="E291" s="1">
        <v>199.55099999999999</v>
      </c>
      <c r="F291" s="1">
        <v>15.986000000000001</v>
      </c>
      <c r="G291" s="1">
        <v>-19.204999999999998</v>
      </c>
      <c r="H291" s="1">
        <f>B291-E291-F291-G291</f>
        <v>114.36400000000003</v>
      </c>
      <c r="I291" s="1">
        <v>12.294</v>
      </c>
      <c r="J291" s="1">
        <v>8.0719999999999992</v>
      </c>
      <c r="K291" s="1">
        <f>H291-I291+J291</f>
        <v>110.14200000000004</v>
      </c>
      <c r="L291" s="5">
        <f>D291/B291</f>
        <v>0.50187321368797799</v>
      </c>
      <c r="M291" s="5">
        <f>H291/B291</f>
        <v>0.36808970826788895</v>
      </c>
      <c r="N291" s="5">
        <f>K291/B291</f>
        <v>0.35450086257949903</v>
      </c>
      <c r="O291" s="5">
        <f>E291/B291</f>
        <v>0.64227090145994792</v>
      </c>
      <c r="U291" s="5">
        <f t="shared" si="14"/>
        <v>0.64227090145994792</v>
      </c>
      <c r="V291" s="1">
        <v>276</v>
      </c>
      <c r="AF291" s="5">
        <f>L291</f>
        <v>0.50187321368797799</v>
      </c>
      <c r="AG291" s="1">
        <v>276</v>
      </c>
      <c r="AQ291" s="5">
        <f t="shared" si="16"/>
        <v>0.35450086257949903</v>
      </c>
      <c r="AR291" s="1">
        <v>276</v>
      </c>
    </row>
    <row r="292" spans="1:44" x14ac:dyDescent="0.25">
      <c r="A292" s="4" t="str">
        <f>[5]SNF!A298</f>
        <v>2021T2</v>
      </c>
      <c r="B292" s="1">
        <v>315.06900000000002</v>
      </c>
      <c r="C292" s="1">
        <v>158.49199999999999</v>
      </c>
      <c r="D292" s="1">
        <f t="shared" si="17"/>
        <v>156.57700000000003</v>
      </c>
      <c r="E292" s="1">
        <v>203.994</v>
      </c>
      <c r="F292" s="1">
        <v>16.052999999999997</v>
      </c>
      <c r="G292" s="1">
        <v>-15.718</v>
      </c>
      <c r="H292" s="1">
        <f>B292-E292-F292-G292</f>
        <v>110.74000000000002</v>
      </c>
      <c r="I292" s="1">
        <v>12.073</v>
      </c>
      <c r="J292" s="1">
        <v>8.2829999999999995</v>
      </c>
      <c r="K292" s="1">
        <f>H292-I292+J292</f>
        <v>106.95000000000003</v>
      </c>
      <c r="L292" s="5">
        <f>D292/B292</f>
        <v>0.49696098314972281</v>
      </c>
      <c r="M292" s="5">
        <f>H292/B292</f>
        <v>0.35147856501274327</v>
      </c>
      <c r="N292" s="5">
        <f>K292/B292</f>
        <v>0.33944945392913939</v>
      </c>
      <c r="O292" s="5">
        <f>E292/B292</f>
        <v>0.64745817582815191</v>
      </c>
      <c r="U292" s="5">
        <f t="shared" si="14"/>
        <v>0.64745817582815191</v>
      </c>
      <c r="V292" s="1">
        <v>277</v>
      </c>
      <c r="AF292" s="5">
        <f>L292</f>
        <v>0.49696098314972281</v>
      </c>
      <c r="AG292" s="1">
        <v>277</v>
      </c>
      <c r="AQ292" s="5">
        <f t="shared" si="16"/>
        <v>0.33944945392913939</v>
      </c>
      <c r="AR292" s="1">
        <v>277</v>
      </c>
    </row>
    <row r="293" spans="1:44" x14ac:dyDescent="0.25">
      <c r="A293" s="4" t="str">
        <f>[5]SNF!A299</f>
        <v>2021T3</v>
      </c>
      <c r="B293" s="1">
        <v>327.13299999999998</v>
      </c>
      <c r="C293" s="1">
        <v>166.49299999999999</v>
      </c>
      <c r="D293" s="1">
        <f t="shared" si="17"/>
        <v>160.63999999999999</v>
      </c>
      <c r="E293" s="1">
        <v>213.81199999999998</v>
      </c>
      <c r="F293" s="1">
        <v>16.16</v>
      </c>
      <c r="G293" s="1">
        <v>-8.8620000000000001</v>
      </c>
      <c r="H293" s="1">
        <f>B293-E293-F293-G293</f>
        <v>106.023</v>
      </c>
      <c r="I293" s="1">
        <v>11.619</v>
      </c>
      <c r="J293" s="1">
        <v>8.3369999999999997</v>
      </c>
      <c r="K293" s="1">
        <f>H293-I293+J293</f>
        <v>102.741</v>
      </c>
      <c r="L293" s="5">
        <f>D293/B293</f>
        <v>0.49105409726319266</v>
      </c>
      <c r="M293" s="5">
        <f>H293/B293</f>
        <v>0.32409753831010629</v>
      </c>
      <c r="N293" s="5">
        <f>K293/B293</f>
        <v>0.31406492160680827</v>
      </c>
      <c r="O293" s="5">
        <f>E293/B293</f>
        <v>0.65359349255501586</v>
      </c>
      <c r="U293" s="5">
        <f t="shared" ref="U293:U325" si="18">O293</f>
        <v>0.65359349255501586</v>
      </c>
      <c r="V293" s="1">
        <v>278</v>
      </c>
      <c r="AF293" s="5">
        <f>L293</f>
        <v>0.49105409726319266</v>
      </c>
      <c r="AG293" s="1">
        <v>278</v>
      </c>
      <c r="AQ293" s="5">
        <f t="shared" si="16"/>
        <v>0.31406492160680827</v>
      </c>
      <c r="AR293" s="1">
        <v>278</v>
      </c>
    </row>
    <row r="294" spans="1:44" x14ac:dyDescent="0.25">
      <c r="A294" s="4" t="str">
        <f>[5]SNF!A300</f>
        <v>2021T4</v>
      </c>
      <c r="B294" s="1">
        <v>329.80200000000002</v>
      </c>
      <c r="C294" s="1">
        <v>169.69300000000001</v>
      </c>
      <c r="D294" s="1">
        <f t="shared" si="17"/>
        <v>160.10900000000001</v>
      </c>
      <c r="E294" s="1">
        <v>217.48700000000002</v>
      </c>
      <c r="F294" s="1">
        <v>16.086000000000002</v>
      </c>
      <c r="G294" s="1">
        <v>-8.0649999999999995</v>
      </c>
      <c r="H294" s="1">
        <f>B294-E294-F294-G294</f>
        <v>104.294</v>
      </c>
      <c r="I294" s="1">
        <v>16.446999999999999</v>
      </c>
      <c r="J294" s="1">
        <v>8.234</v>
      </c>
      <c r="K294" s="1">
        <f>H294-I294+J294</f>
        <v>96.080999999999989</v>
      </c>
      <c r="L294" s="5">
        <f>D294/B294</f>
        <v>0.48547006992074032</v>
      </c>
      <c r="M294" s="5">
        <f>H294/B294</f>
        <v>0.31623216354054856</v>
      </c>
      <c r="N294" s="5">
        <f>K294/B294</f>
        <v>0.29132934306038161</v>
      </c>
      <c r="O294" s="5">
        <f>E294/B294</f>
        <v>0.65944718346159215</v>
      </c>
      <c r="U294" s="5">
        <f t="shared" si="18"/>
        <v>0.65944718346159215</v>
      </c>
      <c r="V294" s="1">
        <v>279</v>
      </c>
      <c r="AF294" s="5">
        <f>L294</f>
        <v>0.48547006992074032</v>
      </c>
      <c r="AG294" s="1">
        <v>279</v>
      </c>
      <c r="AQ294" s="5">
        <f t="shared" si="16"/>
        <v>0.29132934306038161</v>
      </c>
      <c r="AR294" s="1">
        <v>279</v>
      </c>
    </row>
    <row r="295" spans="1:44" x14ac:dyDescent="0.25">
      <c r="A295" s="4" t="str">
        <f>[5]SNF!A301</f>
        <v>2022T1</v>
      </c>
      <c r="B295" s="1">
        <v>336.529</v>
      </c>
      <c r="C295" s="1">
        <v>173.47499999999999</v>
      </c>
      <c r="D295" s="1">
        <f t="shared" si="17"/>
        <v>163.054</v>
      </c>
      <c r="E295" s="1">
        <v>222.74100000000001</v>
      </c>
      <c r="F295" s="1">
        <v>17.224</v>
      </c>
      <c r="G295" s="1">
        <v>-8.67</v>
      </c>
      <c r="H295" s="1">
        <f>B295-E295-F295-G295</f>
        <v>105.23399999999998</v>
      </c>
      <c r="I295" s="1">
        <v>14.911</v>
      </c>
      <c r="J295" s="1">
        <v>8.2750000000000004</v>
      </c>
      <c r="K295" s="1">
        <f>H295-I295+J295</f>
        <v>98.597999999999985</v>
      </c>
      <c r="L295" s="5">
        <f>D295/B295</f>
        <v>0.48451693613329017</v>
      </c>
      <c r="M295" s="5">
        <f>H295/B295</f>
        <v>0.312704105738287</v>
      </c>
      <c r="N295" s="5">
        <f>K295/B295</f>
        <v>0.29298515135396946</v>
      </c>
      <c r="O295" s="5">
        <f>E295/B295</f>
        <v>0.66187757964395344</v>
      </c>
      <c r="U295" s="5">
        <f t="shared" si="18"/>
        <v>0.66187757964395344</v>
      </c>
      <c r="V295" s="1">
        <v>280</v>
      </c>
      <c r="AF295" s="5">
        <f>L295</f>
        <v>0.48451693613329017</v>
      </c>
      <c r="AG295" s="1">
        <v>280</v>
      </c>
      <c r="AQ295" s="5">
        <f t="shared" si="16"/>
        <v>0.29298515135396946</v>
      </c>
      <c r="AR295" s="1">
        <v>280</v>
      </c>
    </row>
    <row r="296" spans="1:44" x14ac:dyDescent="0.25">
      <c r="A296" s="4" t="str">
        <f>[5]SNF!A302</f>
        <v>2022T2</v>
      </c>
      <c r="B296" s="1">
        <v>346.209</v>
      </c>
      <c r="C296" s="1">
        <v>176.68600000000001</v>
      </c>
      <c r="D296" s="1">
        <f>B296-C296</f>
        <v>169.523</v>
      </c>
      <c r="E296" s="1">
        <v>225.90200000000002</v>
      </c>
      <c r="F296" s="1">
        <v>17.893999999999998</v>
      </c>
      <c r="G296" s="1">
        <v>-7.6390000000000002</v>
      </c>
      <c r="H296" s="1">
        <f>B296-E296-F296-G296</f>
        <v>110.05199999999998</v>
      </c>
      <c r="I296" s="1">
        <v>19.956</v>
      </c>
      <c r="J296" s="1">
        <v>8.0830000000000002</v>
      </c>
      <c r="K296" s="1">
        <f>H296-I296+J296</f>
        <v>98.178999999999974</v>
      </c>
      <c r="L296" s="5">
        <f>D296/B296</f>
        <v>0.48965509273300228</v>
      </c>
      <c r="M296" s="5">
        <f>H296/B296</f>
        <v>0.3178773515419876</v>
      </c>
      <c r="N296" s="5">
        <f>K296/B296</f>
        <v>0.28358303799150214</v>
      </c>
      <c r="O296" s="5">
        <f>E296/B296</f>
        <v>0.65250181248898786</v>
      </c>
      <c r="U296" s="5">
        <f t="shared" si="18"/>
        <v>0.65250181248898786</v>
      </c>
      <c r="V296" s="1">
        <v>281</v>
      </c>
      <c r="AF296" s="5">
        <f>L296</f>
        <v>0.48965509273300228</v>
      </c>
      <c r="AG296" s="1">
        <v>281</v>
      </c>
      <c r="AQ296" s="5">
        <f t="shared" si="16"/>
        <v>0.28358303799150214</v>
      </c>
      <c r="AR296" s="1">
        <v>281</v>
      </c>
    </row>
    <row r="297" spans="1:44" x14ac:dyDescent="0.25">
      <c r="A297" s="4" t="str">
        <f>[5]SNF!A303</f>
        <v>2022T3</v>
      </c>
      <c r="B297" s="1">
        <v>349.66899999999998</v>
      </c>
      <c r="C297" s="1">
        <v>179.417</v>
      </c>
      <c r="D297" s="1">
        <f>B297-C297</f>
        <v>170.25199999999998</v>
      </c>
      <c r="E297" s="1">
        <v>227.61</v>
      </c>
      <c r="F297" s="1">
        <v>18.606999999999999</v>
      </c>
      <c r="G297" s="1">
        <v>-8.0289999999999999</v>
      </c>
      <c r="H297" s="1">
        <f>B297-E297-F297-G297</f>
        <v>111.48099999999997</v>
      </c>
      <c r="I297" s="1">
        <v>15.353</v>
      </c>
      <c r="J297" s="1">
        <v>7.9639999999999995</v>
      </c>
      <c r="K297" s="1">
        <f>H297-I297+J297</f>
        <v>104.09199999999997</v>
      </c>
      <c r="L297" s="5">
        <f>D297/B297</f>
        <v>0.48689474903408647</v>
      </c>
      <c r="M297" s="5">
        <f>H297/B297</f>
        <v>0.31881865421298422</v>
      </c>
      <c r="N297" s="5">
        <f>K297/B297</f>
        <v>0.29768724136254565</v>
      </c>
      <c r="O297" s="5">
        <f>E297/B297</f>
        <v>0.65092987940023284</v>
      </c>
      <c r="U297" s="5">
        <f t="shared" si="18"/>
        <v>0.65092987940023284</v>
      </c>
      <c r="V297" s="1">
        <v>282</v>
      </c>
      <c r="AF297" s="5">
        <f>L297</f>
        <v>0.48689474903408647</v>
      </c>
      <c r="AG297" s="1">
        <v>282</v>
      </c>
      <c r="AQ297" s="5">
        <f t="shared" si="16"/>
        <v>0.29768724136254565</v>
      </c>
      <c r="AR297" s="1">
        <v>282</v>
      </c>
    </row>
    <row r="298" spans="1:44" x14ac:dyDescent="0.25">
      <c r="A298" s="4" t="str">
        <f>[5]SNF!A304</f>
        <v>2022T4</v>
      </c>
      <c r="B298" s="1">
        <v>356.86599999999999</v>
      </c>
      <c r="C298" s="1">
        <v>183.11199999999999</v>
      </c>
      <c r="D298" s="1">
        <f>B298-C298</f>
        <v>173.75399999999999</v>
      </c>
      <c r="E298" s="1">
        <v>233.31699999999998</v>
      </c>
      <c r="F298" s="1">
        <v>18.850000000000001</v>
      </c>
      <c r="G298" s="1">
        <v>-8.9770000000000003</v>
      </c>
      <c r="H298" s="1">
        <f>B298-E298-F298-G298</f>
        <v>113.67600000000002</v>
      </c>
      <c r="I298" s="1">
        <v>13.36</v>
      </c>
      <c r="J298" s="1">
        <v>7.9139999999999997</v>
      </c>
      <c r="K298" s="1">
        <f>H298-I298+J298</f>
        <v>108.23000000000002</v>
      </c>
      <c r="L298" s="5">
        <f>D298/B298</f>
        <v>0.486888636070682</v>
      </c>
      <c r="M298" s="5">
        <f>H298/B298</f>
        <v>0.31853973200024666</v>
      </c>
      <c r="N298" s="5">
        <f>K298/B298</f>
        <v>0.30327910195983931</v>
      </c>
      <c r="O298" s="5">
        <f>E298/B298</f>
        <v>0.65379442143549682</v>
      </c>
      <c r="U298" s="5">
        <f t="shared" si="18"/>
        <v>0.65379442143549682</v>
      </c>
      <c r="V298" s="1">
        <v>283</v>
      </c>
      <c r="AF298" s="5">
        <f>L298</f>
        <v>0.486888636070682</v>
      </c>
      <c r="AG298" s="1">
        <v>283</v>
      </c>
      <c r="AQ298" s="5">
        <f t="shared" si="16"/>
        <v>0.30327910195983931</v>
      </c>
      <c r="AR298" s="1">
        <v>283</v>
      </c>
    </row>
    <row r="299" spans="1:44" x14ac:dyDescent="0.25">
      <c r="A299" s="1" t="s">
        <v>179</v>
      </c>
      <c r="B299" s="1">
        <v>362.23200000000003</v>
      </c>
      <c r="C299" s="1">
        <v>185.92599999999999</v>
      </c>
      <c r="D299" s="1">
        <f>B299-C299</f>
        <v>176.30600000000004</v>
      </c>
      <c r="E299" s="1">
        <v>237.28799999999998</v>
      </c>
      <c r="F299" s="1">
        <v>18.938000000000002</v>
      </c>
      <c r="G299" s="1">
        <v>-10.885</v>
      </c>
      <c r="H299" s="1">
        <f>B299-E299-F299-G299</f>
        <v>116.89100000000005</v>
      </c>
      <c r="I299" s="1">
        <v>15.291</v>
      </c>
      <c r="J299" s="1">
        <v>7.9179999999999993</v>
      </c>
      <c r="K299" s="1">
        <f>H299-I299+J299</f>
        <v>109.51800000000006</v>
      </c>
      <c r="L299" s="5">
        <f>D299/B299</f>
        <v>0.48672121734137247</v>
      </c>
      <c r="M299" s="5">
        <f>H299/B299</f>
        <v>0.32269650389805438</v>
      </c>
      <c r="N299" s="5">
        <f>K299/B299</f>
        <v>0.30234214536540133</v>
      </c>
      <c r="O299" s="5">
        <f>E299/B299</f>
        <v>0.65507188763002711</v>
      </c>
      <c r="U299" s="5">
        <f t="shared" si="18"/>
        <v>0.65507188763002711</v>
      </c>
      <c r="V299" s="1">
        <v>284</v>
      </c>
      <c r="AF299" s="5">
        <f>L299</f>
        <v>0.48672121734137247</v>
      </c>
      <c r="AG299" s="1">
        <v>284</v>
      </c>
      <c r="AQ299" s="5">
        <f t="shared" si="16"/>
        <v>0.30234214536540133</v>
      </c>
      <c r="AR299" s="1">
        <v>284</v>
      </c>
    </row>
    <row r="300" spans="1:44" x14ac:dyDescent="0.25">
      <c r="M300" s="5"/>
    </row>
    <row r="304" spans="1:44" x14ac:dyDescent="0.25">
      <c r="A304" s="4" t="s">
        <v>180</v>
      </c>
      <c r="B304" s="5">
        <f>(F3+G3)/H3</f>
        <v>4.8000000000000015E-2</v>
      </c>
    </row>
    <row r="305" spans="1:2" x14ac:dyDescent="0.25">
      <c r="A305" s="4" t="s">
        <v>181</v>
      </c>
      <c r="B305" s="5">
        <f t="shared" ref="B305:B368" si="19">(F4+G4)/H4</f>
        <v>5.1428571428571414E-2</v>
      </c>
    </row>
    <row r="306" spans="1:2" x14ac:dyDescent="0.25">
      <c r="A306" s="4" t="s">
        <v>182</v>
      </c>
      <c r="B306" s="5">
        <f t="shared" si="19"/>
        <v>4.9350649350649367E-2</v>
      </c>
    </row>
    <row r="307" spans="1:2" x14ac:dyDescent="0.25">
      <c r="A307" s="4" t="s">
        <v>183</v>
      </c>
      <c r="B307" s="5">
        <f t="shared" si="19"/>
        <v>5.1344743276283619E-2</v>
      </c>
    </row>
    <row r="308" spans="1:2" x14ac:dyDescent="0.25">
      <c r="A308" s="4" t="s">
        <v>184</v>
      </c>
      <c r="B308" s="5">
        <f t="shared" si="19"/>
        <v>4.9438202247190997E-2</v>
      </c>
    </row>
    <row r="309" spans="1:2" x14ac:dyDescent="0.25">
      <c r="A309" s="4" t="s">
        <v>185</v>
      </c>
      <c r="B309" s="5">
        <f t="shared" si="19"/>
        <v>5.0632911392405069E-2</v>
      </c>
    </row>
    <row r="310" spans="1:2" x14ac:dyDescent="0.25">
      <c r="A310" s="4" t="s">
        <v>186</v>
      </c>
      <c r="B310" s="5">
        <f t="shared" si="19"/>
        <v>4.8598130841121502E-2</v>
      </c>
    </row>
    <row r="311" spans="1:2" x14ac:dyDescent="0.25">
      <c r="A311" s="4" t="s">
        <v>187</v>
      </c>
      <c r="B311" s="5">
        <f t="shared" si="19"/>
        <v>5.1851851851851823E-2</v>
      </c>
    </row>
    <row r="312" spans="1:2" x14ac:dyDescent="0.25">
      <c r="A312" s="4" t="s">
        <v>188</v>
      </c>
      <c r="B312" s="5">
        <f t="shared" si="19"/>
        <v>5.363321799307956E-2</v>
      </c>
    </row>
    <row r="313" spans="1:2" x14ac:dyDescent="0.25">
      <c r="A313" s="4" t="s">
        <v>189</v>
      </c>
      <c r="B313" s="5">
        <f t="shared" si="19"/>
        <v>5.3030303030303039E-2</v>
      </c>
    </row>
    <row r="314" spans="1:2" x14ac:dyDescent="0.25">
      <c r="A314" s="4" t="s">
        <v>190</v>
      </c>
      <c r="B314" s="5">
        <f t="shared" si="19"/>
        <v>6.3517915309446241E-2</v>
      </c>
    </row>
    <row r="315" spans="1:2" x14ac:dyDescent="0.25">
      <c r="A315" s="4" t="s">
        <v>191</v>
      </c>
      <c r="B315" s="5">
        <f t="shared" si="19"/>
        <v>5.833333333333332E-2</v>
      </c>
    </row>
    <row r="316" spans="1:2" x14ac:dyDescent="0.25">
      <c r="A316" s="4" t="s">
        <v>192</v>
      </c>
      <c r="B316" s="5">
        <f t="shared" si="19"/>
        <v>6.1224489795918373E-2</v>
      </c>
    </row>
    <row r="317" spans="1:2" x14ac:dyDescent="0.25">
      <c r="A317" s="4" t="s">
        <v>193</v>
      </c>
      <c r="B317" s="5">
        <f t="shared" si="19"/>
        <v>7.788161993769474E-2</v>
      </c>
    </row>
    <row r="318" spans="1:2" x14ac:dyDescent="0.25">
      <c r="A318" s="4" t="s">
        <v>194</v>
      </c>
      <c r="B318" s="5">
        <f t="shared" si="19"/>
        <v>7.6923076923076941E-2</v>
      </c>
    </row>
    <row r="319" spans="1:2" x14ac:dyDescent="0.25">
      <c r="A319" s="4" t="s">
        <v>195</v>
      </c>
      <c r="B319" s="5">
        <f t="shared" si="19"/>
        <v>7.9937304075235083E-2</v>
      </c>
    </row>
    <row r="320" spans="1:2" x14ac:dyDescent="0.25">
      <c r="A320" s="4" t="s">
        <v>196</v>
      </c>
      <c r="B320" s="5">
        <f t="shared" si="19"/>
        <v>7.280832095096583E-2</v>
      </c>
    </row>
    <row r="321" spans="1:2" x14ac:dyDescent="0.25">
      <c r="A321" s="4" t="s">
        <v>197</v>
      </c>
      <c r="B321" s="5">
        <f t="shared" si="19"/>
        <v>6.536856745479834E-2</v>
      </c>
    </row>
    <row r="322" spans="1:2" x14ac:dyDescent="0.25">
      <c r="A322" s="4" t="s">
        <v>198</v>
      </c>
      <c r="B322" s="5">
        <f t="shared" si="19"/>
        <v>6.5459610027855122E-2</v>
      </c>
    </row>
    <row r="323" spans="1:2" x14ac:dyDescent="0.25">
      <c r="A323" s="4" t="s">
        <v>199</v>
      </c>
      <c r="B323" s="5">
        <f t="shared" si="19"/>
        <v>6.3427800269905549E-2</v>
      </c>
    </row>
    <row r="324" spans="1:2" x14ac:dyDescent="0.25">
      <c r="A324" s="4" t="s">
        <v>200</v>
      </c>
      <c r="B324" s="5">
        <f t="shared" si="19"/>
        <v>6.7919075144508678E-2</v>
      </c>
    </row>
    <row r="325" spans="1:2" x14ac:dyDescent="0.25">
      <c r="A325" s="4" t="s">
        <v>201</v>
      </c>
      <c r="B325" s="5">
        <f t="shared" si="19"/>
        <v>6.3100137174211243E-2</v>
      </c>
    </row>
    <row r="326" spans="1:2" x14ac:dyDescent="0.25">
      <c r="A326" s="4" t="s">
        <v>202</v>
      </c>
      <c r="B326" s="5">
        <f t="shared" si="19"/>
        <v>5.8673469387755119E-2</v>
      </c>
    </row>
    <row r="327" spans="1:2" x14ac:dyDescent="0.25">
      <c r="A327" s="4" t="s">
        <v>203</v>
      </c>
      <c r="B327" s="5">
        <f t="shared" si="19"/>
        <v>5.8823529411764719E-2</v>
      </c>
    </row>
    <row r="328" spans="1:2" x14ac:dyDescent="0.25">
      <c r="A328" s="4" t="s">
        <v>204</v>
      </c>
      <c r="B328" s="5">
        <f t="shared" si="19"/>
        <v>5.4404145077720213E-2</v>
      </c>
    </row>
    <row r="329" spans="1:2" x14ac:dyDescent="0.25">
      <c r="A329" s="4" t="s">
        <v>205</v>
      </c>
      <c r="B329" s="5">
        <f t="shared" si="19"/>
        <v>4.8134777376654628E-2</v>
      </c>
    </row>
    <row r="330" spans="1:2" x14ac:dyDescent="0.25">
      <c r="A330" s="4" t="s">
        <v>206</v>
      </c>
      <c r="B330" s="5">
        <f t="shared" si="19"/>
        <v>4.5023696682464483E-2</v>
      </c>
    </row>
    <row r="331" spans="1:2" x14ac:dyDescent="0.25">
      <c r="A331" s="4" t="s">
        <v>207</v>
      </c>
      <c r="B331" s="5">
        <f t="shared" si="19"/>
        <v>4.2774566473988432E-2</v>
      </c>
    </row>
    <row r="332" spans="1:2" x14ac:dyDescent="0.25">
      <c r="A332" s="4" t="s">
        <v>208</v>
      </c>
      <c r="B332" s="5">
        <f t="shared" si="19"/>
        <v>4.3838862559241708E-2</v>
      </c>
    </row>
    <row r="333" spans="1:2" x14ac:dyDescent="0.25">
      <c r="A333" s="4" t="s">
        <v>209</v>
      </c>
      <c r="B333" s="5">
        <f t="shared" si="19"/>
        <v>4.0728831725616282E-2</v>
      </c>
    </row>
    <row r="334" spans="1:2" x14ac:dyDescent="0.25">
      <c r="A334" s="4" t="s">
        <v>210</v>
      </c>
      <c r="B334" s="5">
        <f t="shared" si="19"/>
        <v>4.4468546637744064E-2</v>
      </c>
    </row>
    <row r="335" spans="1:2" x14ac:dyDescent="0.25">
      <c r="A335" s="4" t="s">
        <v>211</v>
      </c>
      <c r="B335" s="5">
        <f t="shared" si="19"/>
        <v>4.268292682926831E-2</v>
      </c>
    </row>
    <row r="336" spans="1:2" x14ac:dyDescent="0.25">
      <c r="A336" s="4" t="s">
        <v>212</v>
      </c>
      <c r="B336" s="5">
        <f t="shared" si="19"/>
        <v>4.6123650637880292E-2</v>
      </c>
    </row>
    <row r="337" spans="1:2" x14ac:dyDescent="0.25">
      <c r="A337" s="4" t="s">
        <v>213</v>
      </c>
      <c r="B337" s="5">
        <f t="shared" si="19"/>
        <v>5.3069719042663915E-2</v>
      </c>
    </row>
    <row r="338" spans="1:2" x14ac:dyDescent="0.25">
      <c r="A338" s="4" t="s">
        <v>214</v>
      </c>
      <c r="B338" s="5">
        <f t="shared" si="19"/>
        <v>5.2730696798493439E-2</v>
      </c>
    </row>
    <row r="339" spans="1:2" x14ac:dyDescent="0.25">
      <c r="A339" s="4" t="s">
        <v>215</v>
      </c>
      <c r="B339" s="5">
        <f t="shared" si="19"/>
        <v>5.461056401074306E-2</v>
      </c>
    </row>
    <row r="340" spans="1:2" x14ac:dyDescent="0.25">
      <c r="A340" s="4" t="s">
        <v>216</v>
      </c>
      <c r="B340" s="5">
        <f t="shared" si="19"/>
        <v>5.3789731051344762E-2</v>
      </c>
    </row>
    <row r="341" spans="1:2" x14ac:dyDescent="0.25">
      <c r="A341" s="4" t="s">
        <v>217</v>
      </c>
      <c r="B341" s="5">
        <f t="shared" si="19"/>
        <v>5.9064807219031977E-2</v>
      </c>
    </row>
    <row r="342" spans="1:2" x14ac:dyDescent="0.25">
      <c r="A342" s="4" t="s">
        <v>218</v>
      </c>
      <c r="B342" s="5">
        <f t="shared" si="19"/>
        <v>6.7170445004198095E-2</v>
      </c>
    </row>
    <row r="343" spans="1:2" x14ac:dyDescent="0.25">
      <c r="A343" s="4" t="s">
        <v>219</v>
      </c>
      <c r="B343" s="5">
        <f t="shared" si="19"/>
        <v>7.1782178217821777E-2</v>
      </c>
    </row>
    <row r="344" spans="1:2" x14ac:dyDescent="0.25">
      <c r="A344" s="4" t="s">
        <v>220</v>
      </c>
      <c r="B344" s="5">
        <f t="shared" si="19"/>
        <v>7.6736672051696292E-2</v>
      </c>
    </row>
    <row r="345" spans="1:2" x14ac:dyDescent="0.25">
      <c r="A345" s="4" t="s">
        <v>221</v>
      </c>
      <c r="B345" s="5">
        <f t="shared" si="19"/>
        <v>7.6127124907612712E-2</v>
      </c>
    </row>
    <row r="346" spans="1:2" x14ac:dyDescent="0.25">
      <c r="A346" s="4" t="s">
        <v>222</v>
      </c>
      <c r="B346" s="5">
        <f t="shared" si="19"/>
        <v>8.1557678177810428E-2</v>
      </c>
    </row>
    <row r="347" spans="1:2" x14ac:dyDescent="0.25">
      <c r="A347" s="4" t="s">
        <v>223</v>
      </c>
      <c r="B347" s="5">
        <f t="shared" si="19"/>
        <v>7.8301260783012624E-2</v>
      </c>
    </row>
    <row r="348" spans="1:2" x14ac:dyDescent="0.25">
      <c r="A348" s="4" t="s">
        <v>224</v>
      </c>
      <c r="B348" s="5">
        <f t="shared" si="19"/>
        <v>8.2337317397078391E-2</v>
      </c>
    </row>
    <row r="349" spans="1:2" x14ac:dyDescent="0.25">
      <c r="A349" s="4" t="s">
        <v>225</v>
      </c>
      <c r="B349" s="5">
        <f t="shared" si="19"/>
        <v>7.9226450405489715E-2</v>
      </c>
    </row>
    <row r="350" spans="1:2" x14ac:dyDescent="0.25">
      <c r="A350" s="4" t="s">
        <v>226</v>
      </c>
      <c r="B350" s="5">
        <f t="shared" si="19"/>
        <v>7.8298397040690484E-2</v>
      </c>
    </row>
    <row r="351" spans="1:2" x14ac:dyDescent="0.25">
      <c r="A351" s="4" t="s">
        <v>227</v>
      </c>
      <c r="B351" s="5">
        <f t="shared" si="19"/>
        <v>7.5665859564164661E-2</v>
      </c>
    </row>
    <row r="352" spans="1:2" x14ac:dyDescent="0.25">
      <c r="A352" s="4" t="s">
        <v>228</v>
      </c>
      <c r="B352" s="5">
        <f t="shared" si="19"/>
        <v>6.75295441755768E-2</v>
      </c>
    </row>
    <row r="353" spans="1:2" x14ac:dyDescent="0.25">
      <c r="A353" s="4" t="s">
        <v>229</v>
      </c>
      <c r="B353" s="5">
        <f t="shared" si="19"/>
        <v>6.8883610451306393E-2</v>
      </c>
    </row>
    <row r="354" spans="1:2" x14ac:dyDescent="0.25">
      <c r="A354" s="4" t="s">
        <v>230</v>
      </c>
      <c r="B354" s="5">
        <f t="shared" si="19"/>
        <v>6.9725864123957093E-2</v>
      </c>
    </row>
    <row r="355" spans="1:2" x14ac:dyDescent="0.25">
      <c r="A355" s="4" t="s">
        <v>231</v>
      </c>
      <c r="B355" s="5">
        <f t="shared" si="19"/>
        <v>7.1471471471471468E-2</v>
      </c>
    </row>
    <row r="356" spans="1:2" x14ac:dyDescent="0.25">
      <c r="A356" s="4" t="s">
        <v>232</v>
      </c>
      <c r="B356" s="5">
        <f t="shared" si="19"/>
        <v>7.0861678004535134E-2</v>
      </c>
    </row>
    <row r="357" spans="1:2" x14ac:dyDescent="0.25">
      <c r="A357" s="4" t="s">
        <v>233</v>
      </c>
      <c r="B357" s="5">
        <f t="shared" si="19"/>
        <v>7.4474133030130729E-2</v>
      </c>
    </row>
    <row r="358" spans="1:2" x14ac:dyDescent="0.25">
      <c r="A358" s="4" t="s">
        <v>234</v>
      </c>
      <c r="B358" s="5">
        <f t="shared" si="19"/>
        <v>7.6533483398987093E-2</v>
      </c>
    </row>
    <row r="359" spans="1:2" x14ac:dyDescent="0.25">
      <c r="A359" s="4" t="s">
        <v>235</v>
      </c>
      <c r="B359" s="5">
        <f t="shared" si="19"/>
        <v>7.8323221180364042E-2</v>
      </c>
    </row>
    <row r="360" spans="1:2" x14ac:dyDescent="0.25">
      <c r="A360" s="4" t="s">
        <v>236</v>
      </c>
      <c r="B360" s="5">
        <f t="shared" si="19"/>
        <v>0.10530085959885394</v>
      </c>
    </row>
    <row r="361" spans="1:2" x14ac:dyDescent="0.25">
      <c r="A361" s="4" t="s">
        <v>237</v>
      </c>
      <c r="B361" s="5">
        <f t="shared" si="19"/>
        <v>7.4975657254138253E-2</v>
      </c>
    </row>
    <row r="362" spans="1:2" x14ac:dyDescent="0.25">
      <c r="A362" s="4" t="s">
        <v>238</v>
      </c>
      <c r="B362" s="5">
        <f t="shared" si="19"/>
        <v>7.0379965457685656E-2</v>
      </c>
    </row>
    <row r="363" spans="1:2" x14ac:dyDescent="0.25">
      <c r="A363" s="4" t="s">
        <v>239</v>
      </c>
      <c r="B363" s="5">
        <f t="shared" si="19"/>
        <v>8.4778420038535626E-2</v>
      </c>
    </row>
    <row r="364" spans="1:2" x14ac:dyDescent="0.25">
      <c r="A364" s="4" t="s">
        <v>240</v>
      </c>
      <c r="B364" s="5">
        <f t="shared" si="19"/>
        <v>8.6464463558171167E-2</v>
      </c>
    </row>
    <row r="365" spans="1:2" x14ac:dyDescent="0.25">
      <c r="A365" s="4" t="s">
        <v>241</v>
      </c>
      <c r="B365" s="5">
        <f t="shared" si="19"/>
        <v>9.4057089377632214E-2</v>
      </c>
    </row>
    <row r="366" spans="1:2" x14ac:dyDescent="0.25">
      <c r="A366" s="4" t="s">
        <v>242</v>
      </c>
      <c r="B366" s="5">
        <f t="shared" si="19"/>
        <v>9.2609082813891339E-2</v>
      </c>
    </row>
    <row r="367" spans="1:2" x14ac:dyDescent="0.25">
      <c r="A367" s="4" t="s">
        <v>243</v>
      </c>
      <c r="B367" s="5">
        <f t="shared" si="19"/>
        <v>8.9672758181045462E-2</v>
      </c>
    </row>
    <row r="368" spans="1:2" x14ac:dyDescent="0.25">
      <c r="A368" s="4" t="s">
        <v>244</v>
      </c>
      <c r="B368" s="5">
        <f t="shared" si="19"/>
        <v>8.9255499153976264E-2</v>
      </c>
    </row>
    <row r="369" spans="1:2" x14ac:dyDescent="0.25">
      <c r="A369" s="4" t="s">
        <v>245</v>
      </c>
      <c r="B369" s="5">
        <f t="shared" ref="B369:B432" si="20">(F68+G68)/H68</f>
        <v>8.6672117743254298E-2</v>
      </c>
    </row>
    <row r="370" spans="1:2" x14ac:dyDescent="0.25">
      <c r="A370" s="4" t="s">
        <v>246</v>
      </c>
      <c r="B370" s="5">
        <f t="shared" si="20"/>
        <v>8.5759872357399264E-2</v>
      </c>
    </row>
    <row r="371" spans="1:2" x14ac:dyDescent="0.25">
      <c r="A371" s="4" t="s">
        <v>247</v>
      </c>
      <c r="B371" s="5">
        <f t="shared" si="20"/>
        <v>8.7420886075949389E-2</v>
      </c>
    </row>
    <row r="372" spans="1:2" x14ac:dyDescent="0.25">
      <c r="A372" s="4" t="s">
        <v>248</v>
      </c>
      <c r="B372" s="5">
        <f t="shared" si="20"/>
        <v>8.8828549262994563E-2</v>
      </c>
    </row>
    <row r="373" spans="1:2" x14ac:dyDescent="0.25">
      <c r="A373" s="4" t="s">
        <v>249</v>
      </c>
      <c r="B373" s="5">
        <f t="shared" si="20"/>
        <v>8.4826325411334572E-2</v>
      </c>
    </row>
    <row r="374" spans="1:2" x14ac:dyDescent="0.25">
      <c r="A374" s="4" t="s">
        <v>250</v>
      </c>
      <c r="B374" s="5">
        <f t="shared" si="20"/>
        <v>8.5276967930029174E-2</v>
      </c>
    </row>
    <row r="375" spans="1:2" x14ac:dyDescent="0.25">
      <c r="A375" s="4" t="s">
        <v>251</v>
      </c>
      <c r="B375" s="5">
        <f t="shared" si="20"/>
        <v>8.5661764705882368E-2</v>
      </c>
    </row>
    <row r="376" spans="1:2" x14ac:dyDescent="0.25">
      <c r="A376" s="4" t="s">
        <v>252</v>
      </c>
      <c r="B376" s="5">
        <f t="shared" si="20"/>
        <v>8.042328042328041E-2</v>
      </c>
    </row>
    <row r="377" spans="1:2" x14ac:dyDescent="0.25">
      <c r="A377" s="4" t="s">
        <v>253</v>
      </c>
      <c r="B377" s="5">
        <f t="shared" si="20"/>
        <v>8.1346423562412382E-2</v>
      </c>
    </row>
    <row r="378" spans="1:2" x14ac:dyDescent="0.25">
      <c r="A378" s="4" t="s">
        <v>254</v>
      </c>
      <c r="B378" s="5">
        <f t="shared" si="20"/>
        <v>7.8904466905771103E-2</v>
      </c>
    </row>
    <row r="379" spans="1:2" x14ac:dyDescent="0.25">
      <c r="A379" s="4" t="s">
        <v>255</v>
      </c>
      <c r="B379" s="5">
        <f t="shared" si="20"/>
        <v>8.655126498002666E-2</v>
      </c>
    </row>
    <row r="380" spans="1:2" x14ac:dyDescent="0.25">
      <c r="A380" s="4" t="s">
        <v>256</v>
      </c>
      <c r="B380" s="5">
        <f t="shared" si="20"/>
        <v>8.7453646477132288E-2</v>
      </c>
    </row>
    <row r="381" spans="1:2" x14ac:dyDescent="0.25">
      <c r="A381" s="4" t="s">
        <v>257</v>
      </c>
      <c r="B381" s="5">
        <f t="shared" si="20"/>
        <v>0.11309282529387928</v>
      </c>
    </row>
    <row r="382" spans="1:2" x14ac:dyDescent="0.25">
      <c r="A382" s="4" t="s">
        <v>258</v>
      </c>
      <c r="B382" s="5">
        <f t="shared" si="20"/>
        <v>7.6468759714019258E-2</v>
      </c>
    </row>
    <row r="383" spans="1:2" x14ac:dyDescent="0.25">
      <c r="A383" s="4" t="s">
        <v>259</v>
      </c>
      <c r="B383" s="5">
        <f t="shared" si="20"/>
        <v>5.1801801801801786E-2</v>
      </c>
    </row>
    <row r="384" spans="1:2" x14ac:dyDescent="0.25">
      <c r="A384" s="4" t="s">
        <v>260</v>
      </c>
      <c r="B384" s="5">
        <f t="shared" si="20"/>
        <v>2.5040387722132448E-2</v>
      </c>
    </row>
    <row r="385" spans="1:2" x14ac:dyDescent="0.25">
      <c r="A385" s="4" t="s">
        <v>261</v>
      </c>
      <c r="B385" s="5">
        <f t="shared" si="20"/>
        <v>7.4168797953964149E-3</v>
      </c>
    </row>
    <row r="386" spans="1:2" x14ac:dyDescent="0.25">
      <c r="A386" s="4" t="s">
        <v>262</v>
      </c>
      <c r="B386" s="5">
        <f t="shared" si="20"/>
        <v>-1.2876641771825913E-3</v>
      </c>
    </row>
    <row r="387" spans="1:2" x14ac:dyDescent="0.25">
      <c r="A387" s="4" t="s">
        <v>263</v>
      </c>
      <c r="B387" s="5">
        <f t="shared" si="20"/>
        <v>-3.4237555965235737E-3</v>
      </c>
    </row>
    <row r="388" spans="1:2" x14ac:dyDescent="0.25">
      <c r="A388" s="4" t="s">
        <v>264</v>
      </c>
      <c r="B388" s="5">
        <f t="shared" si="20"/>
        <v>1.9337684312303622E-3</v>
      </c>
    </row>
    <row r="389" spans="1:2" x14ac:dyDescent="0.25">
      <c r="A389" s="4" t="s">
        <v>265</v>
      </c>
      <c r="B389" s="5">
        <f t="shared" si="20"/>
        <v>5.5235903337169231E-3</v>
      </c>
    </row>
    <row r="390" spans="1:2" x14ac:dyDescent="0.25">
      <c r="A390" s="4" t="s">
        <v>266</v>
      </c>
      <c r="B390" s="5">
        <f t="shared" si="20"/>
        <v>6.9159282472444402E-3</v>
      </c>
    </row>
    <row r="391" spans="1:2" x14ac:dyDescent="0.25">
      <c r="A391" s="4" t="s">
        <v>267</v>
      </c>
      <c r="B391" s="5">
        <f t="shared" si="20"/>
        <v>7.8534031413612631E-3</v>
      </c>
    </row>
    <row r="392" spans="1:2" x14ac:dyDescent="0.25">
      <c r="A392" s="4" t="s">
        <v>268</v>
      </c>
      <c r="B392" s="5">
        <f t="shared" si="20"/>
        <v>6.8355448331322826E-3</v>
      </c>
    </row>
    <row r="393" spans="1:2" x14ac:dyDescent="0.25">
      <c r="A393" s="4" t="s">
        <v>269</v>
      </c>
      <c r="B393" s="5">
        <f t="shared" si="20"/>
        <v>5.4021608643457352E-3</v>
      </c>
    </row>
    <row r="394" spans="1:2" x14ac:dyDescent="0.25">
      <c r="A394" s="4" t="s">
        <v>270</v>
      </c>
      <c r="B394" s="5">
        <f t="shared" si="20"/>
        <v>3.0326004548900604E-3</v>
      </c>
    </row>
    <row r="395" spans="1:2" x14ac:dyDescent="0.25">
      <c r="A395" s="4" t="s">
        <v>271</v>
      </c>
      <c r="B395" s="5">
        <f t="shared" si="20"/>
        <v>3.9377830281551524E-4</v>
      </c>
    </row>
    <row r="396" spans="1:2" x14ac:dyDescent="0.25">
      <c r="A396" s="4" t="s">
        <v>272</v>
      </c>
      <c r="B396" s="5">
        <f t="shared" si="20"/>
        <v>-2.7432333577176223E-3</v>
      </c>
    </row>
    <row r="397" spans="1:2" x14ac:dyDescent="0.25">
      <c r="A397" s="4" t="s">
        <v>273</v>
      </c>
      <c r="B397" s="5">
        <f t="shared" si="20"/>
        <v>-5.5886736214605132E-4</v>
      </c>
    </row>
    <row r="398" spans="1:2" x14ac:dyDescent="0.25">
      <c r="A398" s="4" t="s">
        <v>274</v>
      </c>
      <c r="B398" s="5">
        <f t="shared" si="20"/>
        <v>6.4297195927844235E-3</v>
      </c>
    </row>
    <row r="399" spans="1:2" x14ac:dyDescent="0.25">
      <c r="A399" s="4" t="s">
        <v>275</v>
      </c>
      <c r="B399" s="5">
        <f t="shared" si="20"/>
        <v>1.835679914453751E-2</v>
      </c>
    </row>
    <row r="400" spans="1:2" x14ac:dyDescent="0.25">
      <c r="A400" s="4" t="s">
        <v>276</v>
      </c>
      <c r="B400" s="5">
        <f t="shared" si="20"/>
        <v>3.3768878330222296E-2</v>
      </c>
    </row>
    <row r="401" spans="1:2" x14ac:dyDescent="0.25">
      <c r="A401" s="4" t="s">
        <v>277</v>
      </c>
      <c r="B401" s="5">
        <f t="shared" si="20"/>
        <v>4.0214913708889619E-2</v>
      </c>
    </row>
    <row r="402" spans="1:2" x14ac:dyDescent="0.25">
      <c r="A402" s="4" t="s">
        <v>278</v>
      </c>
      <c r="B402" s="5">
        <f t="shared" si="20"/>
        <v>3.6770223622992641E-2</v>
      </c>
    </row>
    <row r="403" spans="1:2" x14ac:dyDescent="0.25">
      <c r="A403" s="4" t="s">
        <v>279</v>
      </c>
      <c r="B403" s="5">
        <f t="shared" si="20"/>
        <v>2.6287115227458455E-2</v>
      </c>
    </row>
    <row r="404" spans="1:2" x14ac:dyDescent="0.25">
      <c r="A404" s="4" t="s">
        <v>280</v>
      </c>
      <c r="B404" s="5">
        <f t="shared" si="20"/>
        <v>1.3079328973557002E-2</v>
      </c>
    </row>
    <row r="405" spans="1:2" x14ac:dyDescent="0.25">
      <c r="A405" s="4" t="s">
        <v>281</v>
      </c>
      <c r="B405" s="5">
        <f t="shared" si="20"/>
        <v>5.6277056277056151E-3</v>
      </c>
    </row>
    <row r="406" spans="1:2" x14ac:dyDescent="0.25">
      <c r="A406" s="4" t="s">
        <v>282</v>
      </c>
      <c r="B406" s="5">
        <f t="shared" si="20"/>
        <v>4.3210684823883679E-3</v>
      </c>
    </row>
    <row r="407" spans="1:2" x14ac:dyDescent="0.25">
      <c r="A407" s="4" t="s">
        <v>283</v>
      </c>
      <c r="B407" s="5">
        <f t="shared" si="20"/>
        <v>9.3237195425161581E-3</v>
      </c>
    </row>
    <row r="408" spans="1:2" x14ac:dyDescent="0.25">
      <c r="A408" s="4" t="s">
        <v>284</v>
      </c>
      <c r="B408" s="5">
        <f t="shared" si="20"/>
        <v>2.1180421025442337E-2</v>
      </c>
    </row>
    <row r="409" spans="1:2" x14ac:dyDescent="0.25">
      <c r="A409" s="4" t="s">
        <v>285</v>
      </c>
      <c r="B409" s="5">
        <f t="shared" si="20"/>
        <v>3.1756666220018763E-2</v>
      </c>
    </row>
    <row r="410" spans="1:2" x14ac:dyDescent="0.25">
      <c r="A410" s="4" t="s">
        <v>286</v>
      </c>
      <c r="B410" s="5">
        <f t="shared" si="20"/>
        <v>3.9425552093212288E-2</v>
      </c>
    </row>
    <row r="411" spans="1:2" x14ac:dyDescent="0.25">
      <c r="A411" s="4" t="s">
        <v>287</v>
      </c>
      <c r="B411" s="5">
        <f t="shared" si="20"/>
        <v>4.2773054283845653E-2</v>
      </c>
    </row>
    <row r="412" spans="1:2" x14ac:dyDescent="0.25">
      <c r="A412" s="4" t="s">
        <v>288</v>
      </c>
      <c r="B412" s="5">
        <f t="shared" si="20"/>
        <v>4.3282461846384804E-2</v>
      </c>
    </row>
    <row r="413" spans="1:2" x14ac:dyDescent="0.25">
      <c r="A413" s="4" t="s">
        <v>289</v>
      </c>
      <c r="B413" s="5">
        <f t="shared" si="20"/>
        <v>4.2133836893662222E-2</v>
      </c>
    </row>
    <row r="414" spans="1:2" x14ac:dyDescent="0.25">
      <c r="A414" s="4" t="s">
        <v>290</v>
      </c>
      <c r="B414" s="5">
        <f t="shared" si="20"/>
        <v>4.1040135669869998E-2</v>
      </c>
    </row>
    <row r="415" spans="1:2" x14ac:dyDescent="0.25">
      <c r="A415" s="4" t="s">
        <v>291</v>
      </c>
      <c r="B415" s="5">
        <f t="shared" si="20"/>
        <v>3.9417496988941224E-2</v>
      </c>
    </row>
    <row r="416" spans="1:2" x14ac:dyDescent="0.25">
      <c r="A416" s="4" t="s">
        <v>292</v>
      </c>
      <c r="B416" s="5">
        <f t="shared" si="20"/>
        <v>3.6135920336721077E-2</v>
      </c>
    </row>
    <row r="417" spans="1:2" x14ac:dyDescent="0.25">
      <c r="A417" s="4" t="s">
        <v>293</v>
      </c>
      <c r="B417" s="5">
        <f t="shared" si="20"/>
        <v>3.6142249710088913E-2</v>
      </c>
    </row>
    <row r="418" spans="1:2" x14ac:dyDescent="0.25">
      <c r="A418" s="4" t="s">
        <v>294</v>
      </c>
      <c r="B418" s="5">
        <f t="shared" si="20"/>
        <v>4.0267823462844222E-2</v>
      </c>
    </row>
    <row r="419" spans="1:2" x14ac:dyDescent="0.25">
      <c r="A419" s="4" t="s">
        <v>295</v>
      </c>
      <c r="B419" s="5">
        <f t="shared" si="20"/>
        <v>4.9655707496848014E-2</v>
      </c>
    </row>
    <row r="420" spans="1:2" x14ac:dyDescent="0.25">
      <c r="A420" s="4" t="s">
        <v>296</v>
      </c>
      <c r="B420" s="5">
        <f t="shared" si="20"/>
        <v>6.208535498564216E-2</v>
      </c>
    </row>
    <row r="421" spans="1:2" x14ac:dyDescent="0.25">
      <c r="A421" s="4" t="s">
        <v>297</v>
      </c>
      <c r="B421" s="5">
        <f t="shared" si="20"/>
        <v>6.5984701870795331E-2</v>
      </c>
    </row>
    <row r="422" spans="1:2" x14ac:dyDescent="0.25">
      <c r="A422" s="4" t="s">
        <v>298</v>
      </c>
      <c r="B422" s="5">
        <f t="shared" si="20"/>
        <v>6.7926500043542642E-2</v>
      </c>
    </row>
    <row r="423" spans="1:2" x14ac:dyDescent="0.25">
      <c r="A423" s="4" t="s">
        <v>299</v>
      </c>
      <c r="B423" s="5">
        <f t="shared" si="20"/>
        <v>6.9900752908966468E-2</v>
      </c>
    </row>
    <row r="424" spans="1:2" x14ac:dyDescent="0.25">
      <c r="A424" s="4" t="s">
        <v>300</v>
      </c>
      <c r="B424" s="5">
        <f t="shared" si="20"/>
        <v>6.7268586302261263E-2</v>
      </c>
    </row>
    <row r="425" spans="1:2" x14ac:dyDescent="0.25">
      <c r="A425" s="4" t="s">
        <v>301</v>
      </c>
      <c r="B425" s="5">
        <f t="shared" si="20"/>
        <v>7.0019309881622013E-2</v>
      </c>
    </row>
    <row r="426" spans="1:2" x14ac:dyDescent="0.25">
      <c r="A426" s="4" t="s">
        <v>302</v>
      </c>
      <c r="B426" s="5">
        <f t="shared" si="20"/>
        <v>6.571406139593311E-2</v>
      </c>
    </row>
    <row r="427" spans="1:2" x14ac:dyDescent="0.25">
      <c r="A427" s="4" t="s">
        <v>303</v>
      </c>
      <c r="B427" s="5">
        <f t="shared" si="20"/>
        <v>6.5229278962581072E-2</v>
      </c>
    </row>
    <row r="428" spans="1:2" x14ac:dyDescent="0.25">
      <c r="A428" s="4" t="s">
        <v>304</v>
      </c>
      <c r="B428" s="5">
        <f t="shared" si="20"/>
        <v>5.7225225225225232E-2</v>
      </c>
    </row>
    <row r="429" spans="1:2" x14ac:dyDescent="0.25">
      <c r="A429" s="4" t="s">
        <v>305</v>
      </c>
      <c r="B429" s="5">
        <f t="shared" si="20"/>
        <v>5.726489538840223E-2</v>
      </c>
    </row>
    <row r="430" spans="1:2" x14ac:dyDescent="0.25">
      <c r="A430" s="4" t="s">
        <v>306</v>
      </c>
      <c r="B430" s="5">
        <f t="shared" si="20"/>
        <v>6.0036166365280273E-2</v>
      </c>
    </row>
    <row r="431" spans="1:2" x14ac:dyDescent="0.25">
      <c r="A431" s="4" t="s">
        <v>307</v>
      </c>
      <c r="B431" s="5">
        <f t="shared" si="20"/>
        <v>6.6397789229964907E-2</v>
      </c>
    </row>
    <row r="432" spans="1:2" x14ac:dyDescent="0.25">
      <c r="A432" s="4" t="s">
        <v>308</v>
      </c>
      <c r="B432" s="5">
        <f t="shared" si="20"/>
        <v>6.7850126298063404E-2</v>
      </c>
    </row>
    <row r="433" spans="1:2" x14ac:dyDescent="0.25">
      <c r="A433" s="4" t="s">
        <v>309</v>
      </c>
      <c r="B433" s="5">
        <f t="shared" ref="B433:B496" si="21">(F132+G132)/H132</f>
        <v>7.0937289278489538E-2</v>
      </c>
    </row>
    <row r="434" spans="1:2" x14ac:dyDescent="0.25">
      <c r="A434" s="4" t="s">
        <v>310</v>
      </c>
      <c r="B434" s="5">
        <f t="shared" si="21"/>
        <v>7.3103536647872891E-2</v>
      </c>
    </row>
    <row r="435" spans="1:2" x14ac:dyDescent="0.25">
      <c r="A435" s="4" t="s">
        <v>311</v>
      </c>
      <c r="B435" s="5">
        <f t="shared" si="21"/>
        <v>7.2722820763956905E-2</v>
      </c>
    </row>
    <row r="436" spans="1:2" x14ac:dyDescent="0.25">
      <c r="A436" s="4" t="s">
        <v>312</v>
      </c>
      <c r="B436" s="5">
        <f t="shared" si="21"/>
        <v>7.3317591499409709E-2</v>
      </c>
    </row>
    <row r="437" spans="1:2" x14ac:dyDescent="0.25">
      <c r="A437" s="4" t="s">
        <v>313</v>
      </c>
      <c r="B437" s="5">
        <f t="shared" si="21"/>
        <v>7.091678420310292E-2</v>
      </c>
    </row>
    <row r="438" spans="1:2" x14ac:dyDescent="0.25">
      <c r="A438" s="4" t="s">
        <v>314</v>
      </c>
      <c r="B438" s="5">
        <f t="shared" si="21"/>
        <v>7.6516840746391299E-2</v>
      </c>
    </row>
    <row r="439" spans="1:2" x14ac:dyDescent="0.25">
      <c r="A439" s="4" t="s">
        <v>315</v>
      </c>
      <c r="B439" s="5">
        <f t="shared" si="21"/>
        <v>7.0390424622399556E-2</v>
      </c>
    </row>
    <row r="440" spans="1:2" x14ac:dyDescent="0.25">
      <c r="A440" s="4" t="s">
        <v>316</v>
      </c>
      <c r="B440" s="5">
        <f t="shared" si="21"/>
        <v>6.6651941023800315E-2</v>
      </c>
    </row>
    <row r="441" spans="1:2" x14ac:dyDescent="0.25">
      <c r="A441" s="4" t="s">
        <v>317</v>
      </c>
      <c r="B441" s="5">
        <f t="shared" si="21"/>
        <v>6.082206035379812E-2</v>
      </c>
    </row>
    <row r="442" spans="1:2" x14ac:dyDescent="0.25">
      <c r="A442" s="4" t="s">
        <v>318</v>
      </c>
      <c r="B442" s="5">
        <f t="shared" si="21"/>
        <v>5.4680167942701904E-2</v>
      </c>
    </row>
    <row r="443" spans="1:2" x14ac:dyDescent="0.25">
      <c r="A443" s="4" t="s">
        <v>319</v>
      </c>
      <c r="B443" s="5">
        <f t="shared" si="21"/>
        <v>4.946421737466513E-2</v>
      </c>
    </row>
    <row r="444" spans="1:2" x14ac:dyDescent="0.25">
      <c r="A444" s="4" t="s">
        <v>320</v>
      </c>
      <c r="B444" s="5">
        <f t="shared" si="21"/>
        <v>4.6413887619917757E-2</v>
      </c>
    </row>
    <row r="445" spans="1:2" x14ac:dyDescent="0.25">
      <c r="A445" s="4" t="s">
        <v>321</v>
      </c>
      <c r="B445" s="5">
        <f t="shared" si="21"/>
        <v>4.6465466684711527E-2</v>
      </c>
    </row>
    <row r="446" spans="1:2" x14ac:dyDescent="0.25">
      <c r="A446" s="4" t="s">
        <v>322</v>
      </c>
      <c r="B446" s="5">
        <f t="shared" si="21"/>
        <v>4.3381860776439095E-2</v>
      </c>
    </row>
    <row r="447" spans="1:2" x14ac:dyDescent="0.25">
      <c r="A447" s="4" t="s">
        <v>323</v>
      </c>
      <c r="B447" s="5">
        <f t="shared" si="21"/>
        <v>4.9437524244644634E-2</v>
      </c>
    </row>
    <row r="448" spans="1:2" x14ac:dyDescent="0.25">
      <c r="A448" s="4" t="s">
        <v>324</v>
      </c>
      <c r="B448" s="5">
        <f t="shared" si="21"/>
        <v>4.7721518987341754E-2</v>
      </c>
    </row>
    <row r="449" spans="1:2" x14ac:dyDescent="0.25">
      <c r="A449" s="4" t="s">
        <v>325</v>
      </c>
      <c r="B449" s="5">
        <f t="shared" si="21"/>
        <v>4.6527282806684084E-2</v>
      </c>
    </row>
    <row r="450" spans="1:2" x14ac:dyDescent="0.25">
      <c r="A450" s="4" t="s">
        <v>326</v>
      </c>
      <c r="B450" s="5">
        <f t="shared" si="21"/>
        <v>4.4412335069774524E-2</v>
      </c>
    </row>
    <row r="451" spans="1:2" x14ac:dyDescent="0.25">
      <c r="A451" s="4" t="s">
        <v>327</v>
      </c>
      <c r="B451" s="5">
        <f t="shared" si="21"/>
        <v>4.4017725258493359E-2</v>
      </c>
    </row>
    <row r="452" spans="1:2" x14ac:dyDescent="0.25">
      <c r="A452" s="4" t="s">
        <v>328</v>
      </c>
      <c r="B452" s="5">
        <f t="shared" si="21"/>
        <v>3.8745450216008448E-2</v>
      </c>
    </row>
    <row r="453" spans="1:2" x14ac:dyDescent="0.25">
      <c r="A453" s="4" t="s">
        <v>329</v>
      </c>
      <c r="B453" s="5">
        <f t="shared" si="21"/>
        <v>3.6298652326458347E-2</v>
      </c>
    </row>
    <row r="454" spans="1:2" x14ac:dyDescent="0.25">
      <c r="A454" s="4" t="s">
        <v>330</v>
      </c>
      <c r="B454" s="5">
        <f t="shared" si="21"/>
        <v>3.4806832792505973E-2</v>
      </c>
    </row>
    <row r="455" spans="1:2" x14ac:dyDescent="0.25">
      <c r="A455" s="4" t="s">
        <v>331</v>
      </c>
      <c r="B455" s="5">
        <f t="shared" si="21"/>
        <v>3.8288492315125149E-2</v>
      </c>
    </row>
    <row r="456" spans="1:2" x14ac:dyDescent="0.25">
      <c r="A456" s="4" t="s">
        <v>332</v>
      </c>
      <c r="B456" s="5">
        <f t="shared" si="21"/>
        <v>4.3280833227486361E-2</v>
      </c>
    </row>
    <row r="457" spans="1:2" x14ac:dyDescent="0.25">
      <c r="A457" s="4" t="s">
        <v>333</v>
      </c>
      <c r="B457" s="5">
        <f t="shared" si="21"/>
        <v>4.5730143887062223E-2</v>
      </c>
    </row>
    <row r="458" spans="1:2" x14ac:dyDescent="0.25">
      <c r="A458" s="4" t="s">
        <v>334</v>
      </c>
      <c r="B458" s="5">
        <f t="shared" si="21"/>
        <v>4.8896084780688832E-2</v>
      </c>
    </row>
    <row r="459" spans="1:2" x14ac:dyDescent="0.25">
      <c r="A459" s="4" t="s">
        <v>335</v>
      </c>
      <c r="B459" s="5">
        <f t="shared" si="21"/>
        <v>5.1217582914288941E-2</v>
      </c>
    </row>
    <row r="460" spans="1:2" x14ac:dyDescent="0.25">
      <c r="A460" s="4" t="s">
        <v>336</v>
      </c>
      <c r="B460" s="5">
        <f t="shared" si="21"/>
        <v>5.1814176140999833E-2</v>
      </c>
    </row>
    <row r="461" spans="1:2" x14ac:dyDescent="0.25">
      <c r="A461" s="4" t="s">
        <v>337</v>
      </c>
      <c r="B461" s="5">
        <f t="shared" si="21"/>
        <v>5.3346060027574492E-2</v>
      </c>
    </row>
    <row r="462" spans="1:2" x14ac:dyDescent="0.25">
      <c r="A462" s="4" t="s">
        <v>338</v>
      </c>
      <c r="B462" s="5">
        <f t="shared" si="21"/>
        <v>5.3828754415838564E-2</v>
      </c>
    </row>
    <row r="463" spans="1:2" x14ac:dyDescent="0.25">
      <c r="A463" s="4" t="s">
        <v>339</v>
      </c>
      <c r="B463" s="5">
        <f t="shared" si="21"/>
        <v>5.3996324077293746E-2</v>
      </c>
    </row>
    <row r="464" spans="1:2" x14ac:dyDescent="0.25">
      <c r="A464" s="4" t="s">
        <v>340</v>
      </c>
      <c r="B464" s="5">
        <f t="shared" si="21"/>
        <v>5.5332310464918058E-2</v>
      </c>
    </row>
    <row r="465" spans="1:2" x14ac:dyDescent="0.25">
      <c r="A465" s="4" t="s">
        <v>341</v>
      </c>
      <c r="B465" s="5">
        <f t="shared" si="21"/>
        <v>5.7513370942926217E-2</v>
      </c>
    </row>
    <row r="466" spans="1:2" x14ac:dyDescent="0.25">
      <c r="A466" s="4" t="s">
        <v>342</v>
      </c>
      <c r="B466" s="5">
        <f t="shared" si="21"/>
        <v>5.8122345542858465E-2</v>
      </c>
    </row>
    <row r="467" spans="1:2" x14ac:dyDescent="0.25">
      <c r="A467" s="4" t="s">
        <v>343</v>
      </c>
      <c r="B467" s="5">
        <f t="shared" si="21"/>
        <v>6.1792300226463932E-2</v>
      </c>
    </row>
    <row r="468" spans="1:2" x14ac:dyDescent="0.25">
      <c r="A468" s="4" t="s">
        <v>344</v>
      </c>
      <c r="B468" s="5">
        <f t="shared" si="21"/>
        <v>6.6941015089163211E-2</v>
      </c>
    </row>
    <row r="469" spans="1:2" x14ac:dyDescent="0.25">
      <c r="A469" s="4" t="s">
        <v>345</v>
      </c>
      <c r="B469" s="5">
        <f t="shared" si="21"/>
        <v>6.8533447106640041E-2</v>
      </c>
    </row>
    <row r="470" spans="1:2" x14ac:dyDescent="0.25">
      <c r="A470" s="4" t="s">
        <v>346</v>
      </c>
      <c r="B470" s="5">
        <f t="shared" si="21"/>
        <v>7.0430600091617057E-2</v>
      </c>
    </row>
    <row r="471" spans="1:2" x14ac:dyDescent="0.25">
      <c r="A471" s="4" t="s">
        <v>347</v>
      </c>
      <c r="B471" s="5">
        <f t="shared" si="21"/>
        <v>6.8220397302381067E-2</v>
      </c>
    </row>
    <row r="472" spans="1:2" x14ac:dyDescent="0.25">
      <c r="A472" s="4" t="s">
        <v>348</v>
      </c>
      <c r="B472" s="5">
        <f t="shared" si="21"/>
        <v>7.1770878284766831E-2</v>
      </c>
    </row>
    <row r="473" spans="1:2" x14ac:dyDescent="0.25">
      <c r="A473" s="4" t="s">
        <v>349</v>
      </c>
      <c r="B473" s="5">
        <f t="shared" si="21"/>
        <v>6.876739783988417E-2</v>
      </c>
    </row>
    <row r="474" spans="1:2" x14ac:dyDescent="0.25">
      <c r="A474" s="4" t="s">
        <v>350</v>
      </c>
      <c r="B474" s="5">
        <f t="shared" si="21"/>
        <v>7.007992334327838E-2</v>
      </c>
    </row>
    <row r="475" spans="1:2" x14ac:dyDescent="0.25">
      <c r="A475" s="4" t="s">
        <v>351</v>
      </c>
      <c r="B475" s="5">
        <f t="shared" si="21"/>
        <v>7.12905257214827E-2</v>
      </c>
    </row>
    <row r="476" spans="1:2" x14ac:dyDescent="0.25">
      <c r="A476" s="4" t="s">
        <v>352</v>
      </c>
      <c r="B476" s="5">
        <f t="shared" si="21"/>
        <v>7.4757671108483109E-2</v>
      </c>
    </row>
    <row r="477" spans="1:2" x14ac:dyDescent="0.25">
      <c r="A477" s="4" t="s">
        <v>353</v>
      </c>
      <c r="B477" s="5">
        <f t="shared" si="21"/>
        <v>7.7845709676049771E-2</v>
      </c>
    </row>
    <row r="478" spans="1:2" x14ac:dyDescent="0.25">
      <c r="A478" s="4" t="s">
        <v>354</v>
      </c>
      <c r="B478" s="5">
        <f t="shared" si="21"/>
        <v>8.0512964685019783E-2</v>
      </c>
    </row>
    <row r="479" spans="1:2" x14ac:dyDescent="0.25">
      <c r="A479" s="4" t="s">
        <v>355</v>
      </c>
      <c r="B479" s="5">
        <f t="shared" si="21"/>
        <v>8.126849520780885E-2</v>
      </c>
    </row>
    <row r="480" spans="1:2" x14ac:dyDescent="0.25">
      <c r="A480" s="4" t="s">
        <v>356</v>
      </c>
      <c r="B480" s="5">
        <f t="shared" si="21"/>
        <v>8.7914994929676832E-2</v>
      </c>
    </row>
    <row r="481" spans="1:2" x14ac:dyDescent="0.25">
      <c r="A481" s="4" t="s">
        <v>357</v>
      </c>
      <c r="B481" s="5">
        <f t="shared" si="21"/>
        <v>9.0636120996441305E-2</v>
      </c>
    </row>
    <row r="482" spans="1:2" x14ac:dyDescent="0.25">
      <c r="A482" s="4" t="s">
        <v>358</v>
      </c>
      <c r="B482" s="5">
        <f t="shared" si="21"/>
        <v>9.3296878151542986E-2</v>
      </c>
    </row>
    <row r="483" spans="1:2" x14ac:dyDescent="0.25">
      <c r="A483" s="4" t="s">
        <v>359</v>
      </c>
      <c r="B483" s="5">
        <f t="shared" si="21"/>
        <v>9.7135375516377395E-2</v>
      </c>
    </row>
    <row r="484" spans="1:2" x14ac:dyDescent="0.25">
      <c r="A484" s="4" t="s">
        <v>360</v>
      </c>
      <c r="B484" s="5">
        <f t="shared" si="21"/>
        <v>9.9993240655205845E-2</v>
      </c>
    </row>
    <row r="485" spans="1:2" x14ac:dyDescent="0.25">
      <c r="A485" s="4" t="s">
        <v>361</v>
      </c>
      <c r="B485" s="5">
        <f t="shared" si="21"/>
        <v>0.10011587992216367</v>
      </c>
    </row>
    <row r="486" spans="1:2" x14ac:dyDescent="0.25">
      <c r="A486" s="4" t="s">
        <v>362</v>
      </c>
      <c r="B486" s="5">
        <f t="shared" si="21"/>
        <v>0.10159426837926804</v>
      </c>
    </row>
    <row r="487" spans="1:2" x14ac:dyDescent="0.25">
      <c r="A487" s="4" t="s">
        <v>363</v>
      </c>
      <c r="B487" s="5">
        <f t="shared" si="21"/>
        <v>0.10213414634146341</v>
      </c>
    </row>
    <row r="488" spans="1:2" x14ac:dyDescent="0.25">
      <c r="A488" s="4" t="s">
        <v>364</v>
      </c>
      <c r="B488" s="5">
        <f t="shared" si="21"/>
        <v>0.10182719863417407</v>
      </c>
    </row>
    <row r="489" spans="1:2" x14ac:dyDescent="0.25">
      <c r="A489" s="4" t="s">
        <v>365</v>
      </c>
      <c r="B489" s="5">
        <f t="shared" si="21"/>
        <v>0.10337936409600509</v>
      </c>
    </row>
    <row r="490" spans="1:2" x14ac:dyDescent="0.25">
      <c r="A490" s="4" t="s">
        <v>366</v>
      </c>
      <c r="B490" s="5">
        <f t="shared" si="21"/>
        <v>0.10555959302325581</v>
      </c>
    </row>
    <row r="491" spans="1:2" x14ac:dyDescent="0.25">
      <c r="A491" s="4" t="s">
        <v>367</v>
      </c>
      <c r="B491" s="5">
        <f t="shared" si="21"/>
        <v>0.10850002045240727</v>
      </c>
    </row>
    <row r="492" spans="1:2" x14ac:dyDescent="0.25">
      <c r="A492" s="4" t="s">
        <v>368</v>
      </c>
      <c r="B492" s="5">
        <f t="shared" si="21"/>
        <v>0.1105287748593252</v>
      </c>
    </row>
    <row r="493" spans="1:2" x14ac:dyDescent="0.25">
      <c r="A493" s="4" t="s">
        <v>369</v>
      </c>
      <c r="B493" s="5">
        <f t="shared" si="21"/>
        <v>0.11510046975560285</v>
      </c>
    </row>
    <row r="494" spans="1:2" x14ac:dyDescent="0.25">
      <c r="A494" s="4" t="s">
        <v>370</v>
      </c>
      <c r="B494" s="5">
        <f t="shared" si="21"/>
        <v>0.1182461987086024</v>
      </c>
    </row>
    <row r="495" spans="1:2" x14ac:dyDescent="0.25">
      <c r="A495" s="4" t="s">
        <v>371</v>
      </c>
      <c r="B495" s="5">
        <f t="shared" si="21"/>
        <v>0.12157809983896942</v>
      </c>
    </row>
    <row r="496" spans="1:2" x14ac:dyDescent="0.25">
      <c r="A496" s="4" t="s">
        <v>372</v>
      </c>
      <c r="B496" s="5">
        <f t="shared" si="21"/>
        <v>0.12756151757057024</v>
      </c>
    </row>
    <row r="497" spans="1:2" x14ac:dyDescent="0.25">
      <c r="A497" s="4" t="s">
        <v>373</v>
      </c>
      <c r="B497" s="5">
        <f t="shared" ref="B497:B560" si="22">(F196+G196)/H196</f>
        <v>0.12571922314082043</v>
      </c>
    </row>
    <row r="498" spans="1:2" x14ac:dyDescent="0.25">
      <c r="A498" s="4" t="s">
        <v>374</v>
      </c>
      <c r="B498" s="5">
        <f t="shared" si="22"/>
        <v>0.1230287503558213</v>
      </c>
    </row>
    <row r="499" spans="1:2" x14ac:dyDescent="0.25">
      <c r="A499" s="4" t="s">
        <v>375</v>
      </c>
      <c r="B499" s="5">
        <f t="shared" si="22"/>
        <v>0.12214965887117364</v>
      </c>
    </row>
    <row r="500" spans="1:2" x14ac:dyDescent="0.25">
      <c r="A500" s="4" t="s">
        <v>376</v>
      </c>
      <c r="B500" s="5">
        <f t="shared" si="22"/>
        <v>0.11464541383080018</v>
      </c>
    </row>
    <row r="501" spans="1:2" x14ac:dyDescent="0.25">
      <c r="A501" s="4" t="s">
        <v>377</v>
      </c>
      <c r="B501" s="5">
        <f t="shared" si="22"/>
        <v>0.11235877174741803</v>
      </c>
    </row>
    <row r="502" spans="1:2" x14ac:dyDescent="0.25">
      <c r="A502" s="4" t="s">
        <v>378</v>
      </c>
      <c r="B502" s="5">
        <f t="shared" si="22"/>
        <v>0.11543085463738903</v>
      </c>
    </row>
    <row r="503" spans="1:2" x14ac:dyDescent="0.25">
      <c r="A503" s="4" t="s">
        <v>379</v>
      </c>
      <c r="B503" s="5">
        <f t="shared" si="22"/>
        <v>0.11855725299828675</v>
      </c>
    </row>
    <row r="504" spans="1:2" x14ac:dyDescent="0.25">
      <c r="A504" s="4" t="s">
        <v>380</v>
      </c>
      <c r="B504" s="5">
        <f t="shared" si="22"/>
        <v>0.1200523967995468</v>
      </c>
    </row>
    <row r="505" spans="1:2" x14ac:dyDescent="0.25">
      <c r="A505" s="4" t="s">
        <v>381</v>
      </c>
      <c r="B505" s="5">
        <f t="shared" si="22"/>
        <v>0.1226480588141054</v>
      </c>
    </row>
    <row r="506" spans="1:2" x14ac:dyDescent="0.25">
      <c r="A506" s="4" t="s">
        <v>382</v>
      </c>
      <c r="B506" s="5">
        <f t="shared" si="22"/>
        <v>0.1224145208948924</v>
      </c>
    </row>
    <row r="507" spans="1:2" x14ac:dyDescent="0.25">
      <c r="A507" s="4" t="s">
        <v>383</v>
      </c>
      <c r="B507" s="5">
        <f t="shared" si="22"/>
        <v>0.12180414857694165</v>
      </c>
    </row>
    <row r="508" spans="1:2" x14ac:dyDescent="0.25">
      <c r="A508" s="4" t="s">
        <v>384</v>
      </c>
      <c r="B508" s="5">
        <f t="shared" si="22"/>
        <v>0.12604472171834474</v>
      </c>
    </row>
    <row r="509" spans="1:2" x14ac:dyDescent="0.25">
      <c r="A509" s="4" t="s">
        <v>385</v>
      </c>
      <c r="B509" s="5">
        <f t="shared" si="22"/>
        <v>0.12404398490070573</v>
      </c>
    </row>
    <row r="510" spans="1:2" x14ac:dyDescent="0.25">
      <c r="A510" s="4" t="s">
        <v>386</v>
      </c>
      <c r="B510" s="5">
        <f t="shared" si="22"/>
        <v>0.12177963223521419</v>
      </c>
    </row>
    <row r="511" spans="1:2" x14ac:dyDescent="0.25">
      <c r="A511" s="4" t="s">
        <v>387</v>
      </c>
      <c r="B511" s="5">
        <f t="shared" si="22"/>
        <v>0.11726222847819828</v>
      </c>
    </row>
    <row r="512" spans="1:2" x14ac:dyDescent="0.25">
      <c r="A512" s="4" t="s">
        <v>388</v>
      </c>
      <c r="B512" s="5">
        <f t="shared" si="22"/>
        <v>0.11310816935748559</v>
      </c>
    </row>
    <row r="513" spans="1:2" x14ac:dyDescent="0.25">
      <c r="A513" s="4" t="s">
        <v>389</v>
      </c>
      <c r="B513" s="5">
        <f t="shared" si="22"/>
        <v>0.11164613133172825</v>
      </c>
    </row>
    <row r="514" spans="1:2" x14ac:dyDescent="0.25">
      <c r="A514" s="4" t="s">
        <v>390</v>
      </c>
      <c r="B514" s="5">
        <f t="shared" si="22"/>
        <v>0.10946995922763292</v>
      </c>
    </row>
    <row r="515" spans="1:2" x14ac:dyDescent="0.25">
      <c r="A515" s="4" t="s">
        <v>391</v>
      </c>
      <c r="B515" s="5">
        <f t="shared" si="22"/>
        <v>0.11236837969511239</v>
      </c>
    </row>
    <row r="516" spans="1:2" x14ac:dyDescent="0.25">
      <c r="A516" s="4" t="s">
        <v>392</v>
      </c>
      <c r="B516" s="5">
        <f t="shared" si="22"/>
        <v>0.11335501873063344</v>
      </c>
    </row>
    <row r="517" spans="1:2" x14ac:dyDescent="0.25">
      <c r="A517" s="4" t="s">
        <v>393</v>
      </c>
      <c r="B517" s="5">
        <f t="shared" si="22"/>
        <v>0.11560207466940797</v>
      </c>
    </row>
    <row r="518" spans="1:2" x14ac:dyDescent="0.25">
      <c r="A518" s="4" t="s">
        <v>394</v>
      </c>
      <c r="B518" s="5">
        <f t="shared" si="22"/>
        <v>0.1147255832405133</v>
      </c>
    </row>
    <row r="519" spans="1:2" x14ac:dyDescent="0.25">
      <c r="A519" s="4" t="s">
        <v>395</v>
      </c>
      <c r="B519" s="5">
        <f t="shared" si="22"/>
        <v>0.1131871313836353</v>
      </c>
    </row>
    <row r="520" spans="1:2" x14ac:dyDescent="0.25">
      <c r="A520" s="4" t="s">
        <v>396</v>
      </c>
      <c r="B520" s="5">
        <f t="shared" si="22"/>
        <v>0.10970738644960208</v>
      </c>
    </row>
    <row r="521" spans="1:2" x14ac:dyDescent="0.25">
      <c r="A521" s="4" t="s">
        <v>397</v>
      </c>
      <c r="B521" s="5">
        <f t="shared" si="22"/>
        <v>0.10949268690283921</v>
      </c>
    </row>
    <row r="522" spans="1:2" x14ac:dyDescent="0.25">
      <c r="A522" s="4" t="s">
        <v>398</v>
      </c>
      <c r="B522" s="5">
        <f t="shared" si="22"/>
        <v>0.10645962552474464</v>
      </c>
    </row>
    <row r="523" spans="1:2" x14ac:dyDescent="0.25">
      <c r="A523" s="4" t="s">
        <v>399</v>
      </c>
      <c r="B523" s="5">
        <f t="shared" si="22"/>
        <v>0.10742667244617825</v>
      </c>
    </row>
    <row r="524" spans="1:2" x14ac:dyDescent="0.25">
      <c r="A524" s="4" t="s">
        <v>400</v>
      </c>
      <c r="B524" s="5">
        <f t="shared" si="22"/>
        <v>0.11052223371251292</v>
      </c>
    </row>
    <row r="525" spans="1:2" x14ac:dyDescent="0.25">
      <c r="A525" s="4" t="s">
        <v>401</v>
      </c>
      <c r="B525" s="5">
        <f t="shared" si="22"/>
        <v>0.11380169840303735</v>
      </c>
    </row>
    <row r="526" spans="1:2" x14ac:dyDescent="0.25">
      <c r="A526" s="4" t="s">
        <v>402</v>
      </c>
      <c r="B526" s="5">
        <f t="shared" si="22"/>
        <v>0.12106922787629822</v>
      </c>
    </row>
    <row r="527" spans="1:2" x14ac:dyDescent="0.25">
      <c r="A527" s="4" t="s">
        <v>403</v>
      </c>
      <c r="B527" s="5">
        <f t="shared" si="22"/>
        <v>0.11874929130286876</v>
      </c>
    </row>
    <row r="528" spans="1:2" x14ac:dyDescent="0.25">
      <c r="A528" s="4" t="s">
        <v>404</v>
      </c>
      <c r="B528" s="5">
        <f t="shared" si="22"/>
        <v>0.12608414057220096</v>
      </c>
    </row>
    <row r="529" spans="1:2" x14ac:dyDescent="0.25">
      <c r="A529" s="4" t="s">
        <v>405</v>
      </c>
      <c r="B529" s="5">
        <f t="shared" si="22"/>
        <v>0.12417620534165801</v>
      </c>
    </row>
    <row r="530" spans="1:2" x14ac:dyDescent="0.25">
      <c r="A530" s="4" t="s">
        <v>406</v>
      </c>
      <c r="B530" s="5">
        <f t="shared" si="22"/>
        <v>0.12241091044755492</v>
      </c>
    </row>
    <row r="531" spans="1:2" x14ac:dyDescent="0.25">
      <c r="A531" s="4" t="s">
        <v>407</v>
      </c>
      <c r="B531" s="5">
        <f t="shared" si="22"/>
        <v>0.11594222517022457</v>
      </c>
    </row>
    <row r="532" spans="1:2" x14ac:dyDescent="0.25">
      <c r="A532" s="4" t="s">
        <v>408</v>
      </c>
      <c r="B532" s="5">
        <f t="shared" si="22"/>
        <v>0.10811898723986629</v>
      </c>
    </row>
    <row r="533" spans="1:2" x14ac:dyDescent="0.25">
      <c r="A533" s="4" t="s">
        <v>409</v>
      </c>
      <c r="B533" s="5">
        <f t="shared" si="22"/>
        <v>0.10260400456478889</v>
      </c>
    </row>
    <row r="534" spans="1:2" x14ac:dyDescent="0.25">
      <c r="A534" s="4" t="s">
        <v>410</v>
      </c>
      <c r="B534" s="5">
        <f t="shared" si="22"/>
        <v>0.10150497560723115</v>
      </c>
    </row>
    <row r="535" spans="1:2" x14ac:dyDescent="0.25">
      <c r="A535" s="4" t="s">
        <v>411</v>
      </c>
      <c r="B535" s="5">
        <f t="shared" si="22"/>
        <v>0.10189768454634071</v>
      </c>
    </row>
    <row r="536" spans="1:2" x14ac:dyDescent="0.25">
      <c r="A536" s="4" t="s">
        <v>412</v>
      </c>
      <c r="B536" s="5">
        <f t="shared" si="22"/>
        <v>0.10377183776776346</v>
      </c>
    </row>
    <row r="537" spans="1:2" x14ac:dyDescent="0.25">
      <c r="A537" s="4" t="s">
        <v>413</v>
      </c>
      <c r="B537" s="5">
        <f t="shared" si="22"/>
        <v>0.10445633659897804</v>
      </c>
    </row>
    <row r="538" spans="1:2" x14ac:dyDescent="0.25">
      <c r="A538" s="4" t="s">
        <v>414</v>
      </c>
      <c r="B538" s="5">
        <f t="shared" si="22"/>
        <v>0.103550922439759</v>
      </c>
    </row>
    <row r="539" spans="1:2" x14ac:dyDescent="0.25">
      <c r="A539" s="4" t="s">
        <v>415</v>
      </c>
      <c r="B539" s="5">
        <f t="shared" si="22"/>
        <v>0.10478054567022541</v>
      </c>
    </row>
    <row r="540" spans="1:2" x14ac:dyDescent="0.25">
      <c r="A540" s="4" t="s">
        <v>416</v>
      </c>
      <c r="B540" s="5">
        <f t="shared" si="22"/>
        <v>0.10246550031757029</v>
      </c>
    </row>
    <row r="541" spans="1:2" x14ac:dyDescent="0.25">
      <c r="A541" s="4" t="s">
        <v>417</v>
      </c>
      <c r="B541" s="5">
        <f t="shared" si="22"/>
        <v>0.10264008620689657</v>
      </c>
    </row>
    <row r="542" spans="1:2" x14ac:dyDescent="0.25">
      <c r="A542" s="4" t="s">
        <v>418</v>
      </c>
      <c r="B542" s="5">
        <f t="shared" si="22"/>
        <v>0.10392631628922752</v>
      </c>
    </row>
    <row r="543" spans="1:2" x14ac:dyDescent="0.25">
      <c r="A543" s="4" t="s">
        <v>419</v>
      </c>
      <c r="B543" s="5">
        <f t="shared" si="22"/>
        <v>0.10951875878740039</v>
      </c>
    </row>
    <row r="544" spans="1:2" x14ac:dyDescent="0.25">
      <c r="A544" s="4" t="s">
        <v>420</v>
      </c>
      <c r="B544" s="5">
        <f t="shared" si="22"/>
        <v>0.12021269612026521</v>
      </c>
    </row>
    <row r="545" spans="1:2" x14ac:dyDescent="0.25">
      <c r="A545" s="4" t="s">
        <v>421</v>
      </c>
      <c r="B545" s="5">
        <f t="shared" si="22"/>
        <v>0.12327223656111207</v>
      </c>
    </row>
    <row r="546" spans="1:2" x14ac:dyDescent="0.25">
      <c r="A546" s="4" t="s">
        <v>422</v>
      </c>
      <c r="B546" s="5">
        <f t="shared" si="22"/>
        <v>0.12767229581600523</v>
      </c>
    </row>
    <row r="547" spans="1:2" x14ac:dyDescent="0.25">
      <c r="A547" s="4" t="s">
        <v>423</v>
      </c>
      <c r="B547" s="5">
        <f t="shared" si="22"/>
        <v>0.12765901570460639</v>
      </c>
    </row>
    <row r="548" spans="1:2" x14ac:dyDescent="0.25">
      <c r="A548" s="4" t="s">
        <v>424</v>
      </c>
      <c r="B548" s="5">
        <f t="shared" si="22"/>
        <v>9.3848803434182421E-2</v>
      </c>
    </row>
    <row r="549" spans="1:2" x14ac:dyDescent="0.25">
      <c r="A549" s="4" t="s">
        <v>425</v>
      </c>
      <c r="B549" s="5">
        <f t="shared" si="22"/>
        <v>9.5613220153480047E-2</v>
      </c>
    </row>
    <row r="550" spans="1:2" x14ac:dyDescent="0.25">
      <c r="A550" s="4" t="s">
        <v>426</v>
      </c>
      <c r="B550" s="5">
        <f t="shared" si="22"/>
        <v>9.8305851598632629E-2</v>
      </c>
    </row>
    <row r="551" spans="1:2" x14ac:dyDescent="0.25">
      <c r="A551" s="4" t="s">
        <v>427</v>
      </c>
      <c r="B551" s="5">
        <f t="shared" si="22"/>
        <v>0.10236607367837525</v>
      </c>
    </row>
    <row r="552" spans="1:2" x14ac:dyDescent="0.25">
      <c r="A552" s="4" t="s">
        <v>428</v>
      </c>
      <c r="B552" s="5">
        <f t="shared" si="22"/>
        <v>0.10499515331476457</v>
      </c>
    </row>
    <row r="553" spans="1:2" x14ac:dyDescent="0.25">
      <c r="A553" s="4" t="s">
        <v>429</v>
      </c>
      <c r="B553" s="5">
        <f t="shared" si="22"/>
        <v>0.1117082009531374</v>
      </c>
    </row>
    <row r="554" spans="1:2" x14ac:dyDescent="0.25">
      <c r="A554" s="4" t="s">
        <v>430</v>
      </c>
      <c r="B554" s="5">
        <f t="shared" si="22"/>
        <v>0.11360407583402739</v>
      </c>
    </row>
    <row r="555" spans="1:2" x14ac:dyDescent="0.25">
      <c r="A555" s="4" t="s">
        <v>431</v>
      </c>
      <c r="B555" s="5">
        <f t="shared" si="22"/>
        <v>0.12093706777316739</v>
      </c>
    </row>
    <row r="556" spans="1:2" x14ac:dyDescent="0.25">
      <c r="A556" s="4" t="s">
        <v>432</v>
      </c>
      <c r="B556" s="5">
        <f t="shared" si="22"/>
        <v>0.11951545092755468</v>
      </c>
    </row>
    <row r="557" spans="1:2" x14ac:dyDescent="0.25">
      <c r="A557" s="4" t="s">
        <v>433</v>
      </c>
      <c r="B557" s="5">
        <f t="shared" si="22"/>
        <v>0.11974274455376843</v>
      </c>
    </row>
    <row r="558" spans="1:2" x14ac:dyDescent="0.25">
      <c r="A558" s="4" t="s">
        <v>434</v>
      </c>
      <c r="B558" s="5">
        <f t="shared" si="22"/>
        <v>0.12116342402904878</v>
      </c>
    </row>
    <row r="559" spans="1:2" x14ac:dyDescent="0.25">
      <c r="A559" s="4" t="s">
        <v>435</v>
      </c>
      <c r="B559" s="5">
        <f t="shared" si="22"/>
        <v>0.13136718998283861</v>
      </c>
    </row>
    <row r="560" spans="1:2" x14ac:dyDescent="0.25">
      <c r="A560" s="4" t="s">
        <v>436</v>
      </c>
      <c r="B560" s="5">
        <f t="shared" si="22"/>
        <v>0.12923130949544107</v>
      </c>
    </row>
    <row r="561" spans="1:2" x14ac:dyDescent="0.25">
      <c r="A561" s="4" t="s">
        <v>437</v>
      </c>
      <c r="B561" s="5">
        <f t="shared" ref="B561:B600" si="23">(F260+G260)/H260</f>
        <v>0.12902671169788152</v>
      </c>
    </row>
    <row r="562" spans="1:2" x14ac:dyDescent="0.25">
      <c r="A562" s="4" t="s">
        <v>438</v>
      </c>
      <c r="B562" s="5">
        <f t="shared" si="23"/>
        <v>0.13485655168933416</v>
      </c>
    </row>
    <row r="563" spans="1:2" x14ac:dyDescent="0.25">
      <c r="A563" s="4" t="s">
        <v>439</v>
      </c>
      <c r="B563" s="5">
        <f t="shared" si="23"/>
        <v>0.13411631457133005</v>
      </c>
    </row>
    <row r="564" spans="1:2" x14ac:dyDescent="0.25">
      <c r="A564" s="4" t="s">
        <v>440</v>
      </c>
      <c r="B564" s="5">
        <f t="shared" si="23"/>
        <v>0.11564425821786056</v>
      </c>
    </row>
    <row r="565" spans="1:2" x14ac:dyDescent="0.25">
      <c r="A565" s="4" t="s">
        <v>441</v>
      </c>
      <c r="B565" s="5">
        <f t="shared" si="23"/>
        <v>0.10856049736967957</v>
      </c>
    </row>
    <row r="566" spans="1:2" x14ac:dyDescent="0.25">
      <c r="A566" s="4" t="s">
        <v>442</v>
      </c>
      <c r="B566" s="5">
        <f t="shared" si="23"/>
        <v>0.10151159605007681</v>
      </c>
    </row>
    <row r="567" spans="1:2" x14ac:dyDescent="0.25">
      <c r="A567" s="4" t="s">
        <v>443</v>
      </c>
      <c r="B567" s="5">
        <f t="shared" si="23"/>
        <v>9.7985251049715935E-2</v>
      </c>
    </row>
    <row r="568" spans="1:2" x14ac:dyDescent="0.25">
      <c r="A568" s="4" t="s">
        <v>444</v>
      </c>
      <c r="B568" s="5">
        <f t="shared" si="23"/>
        <v>7.6207908746944664E-2</v>
      </c>
    </row>
    <row r="569" spans="1:2" x14ac:dyDescent="0.25">
      <c r="A569" s="4" t="s">
        <v>445</v>
      </c>
      <c r="B569" s="5">
        <f t="shared" si="23"/>
        <v>7.8375234857296278E-2</v>
      </c>
    </row>
    <row r="570" spans="1:2" x14ac:dyDescent="0.25">
      <c r="A570" s="4" t="s">
        <v>446</v>
      </c>
      <c r="B570" s="5">
        <f t="shared" si="23"/>
        <v>8.1046316933346657E-2</v>
      </c>
    </row>
    <row r="571" spans="1:2" x14ac:dyDescent="0.25">
      <c r="A571" s="4" t="s">
        <v>447</v>
      </c>
      <c r="B571" s="5">
        <f t="shared" si="23"/>
        <v>7.7710578403342889E-2</v>
      </c>
    </row>
    <row r="572" spans="1:2" x14ac:dyDescent="0.25">
      <c r="A572" s="4" t="s">
        <v>448</v>
      </c>
      <c r="B572" s="5">
        <f t="shared" si="23"/>
        <v>7.722128633752319E-2</v>
      </c>
    </row>
    <row r="573" spans="1:2" x14ac:dyDescent="0.25">
      <c r="A573" s="4" t="s">
        <v>449</v>
      </c>
      <c r="B573" s="5">
        <f t="shared" si="23"/>
        <v>8.0398685995537719E-2</v>
      </c>
    </row>
    <row r="574" spans="1:2" x14ac:dyDescent="0.25">
      <c r="A574" s="4" t="s">
        <v>450</v>
      </c>
      <c r="B574" s="5">
        <f t="shared" si="23"/>
        <v>7.7910500980566968E-2</v>
      </c>
    </row>
    <row r="575" spans="1:2" x14ac:dyDescent="0.25">
      <c r="A575" s="4" t="s">
        <v>451</v>
      </c>
      <c r="B575" s="5">
        <f t="shared" si="23"/>
        <v>7.8654046044629236E-2</v>
      </c>
    </row>
    <row r="576" spans="1:2" x14ac:dyDescent="0.25">
      <c r="A576" s="4" t="s">
        <v>452</v>
      </c>
      <c r="B576" s="5">
        <f t="shared" si="23"/>
        <v>7.697198925615302E-2</v>
      </c>
    </row>
    <row r="577" spans="1:2" x14ac:dyDescent="0.25">
      <c r="A577" s="4" t="s">
        <v>453</v>
      </c>
      <c r="B577" s="5">
        <f t="shared" si="23"/>
        <v>7.5711028569593566E-2</v>
      </c>
    </row>
    <row r="578" spans="1:2" x14ac:dyDescent="0.25">
      <c r="A578" s="4" t="s">
        <v>454</v>
      </c>
      <c r="B578" s="5">
        <f t="shared" si="23"/>
        <v>7.4279923526154687E-2</v>
      </c>
    </row>
    <row r="579" spans="1:2" x14ac:dyDescent="0.25">
      <c r="A579" s="4" t="s">
        <v>455</v>
      </c>
      <c r="B579" s="5">
        <f t="shared" si="23"/>
        <v>7.6394178100057372E-2</v>
      </c>
    </row>
    <row r="580" spans="1:2" x14ac:dyDescent="0.25">
      <c r="A580" s="4" t="s">
        <v>456</v>
      </c>
      <c r="B580" s="5">
        <f t="shared" si="23"/>
        <v>7.2901991294656979E-2</v>
      </c>
    </row>
    <row r="581" spans="1:2" x14ac:dyDescent="0.25">
      <c r="A581" s="4" t="s">
        <v>457</v>
      </c>
      <c r="B581" s="5">
        <f t="shared" si="23"/>
        <v>7.6668289275963503E-2</v>
      </c>
    </row>
    <row r="582" spans="1:2" x14ac:dyDescent="0.25">
      <c r="A582" s="4" t="s">
        <v>458</v>
      </c>
      <c r="B582" s="5">
        <f t="shared" si="23"/>
        <v>7.618379081458844E-2</v>
      </c>
    </row>
    <row r="583" spans="1:2" x14ac:dyDescent="0.25">
      <c r="A583" s="4" t="s">
        <v>459</v>
      </c>
      <c r="B583" s="5">
        <f t="shared" si="23"/>
        <v>7.4588242457454212E-2</v>
      </c>
    </row>
    <row r="584" spans="1:2" x14ac:dyDescent="0.25">
      <c r="A584" s="4" t="s">
        <v>460</v>
      </c>
      <c r="B584" s="5">
        <f t="shared" si="23"/>
        <v>8.4177154385627825E-2</v>
      </c>
    </row>
    <row r="585" spans="1:2" x14ac:dyDescent="0.25">
      <c r="A585" s="4" t="s">
        <v>461</v>
      </c>
      <c r="B585" s="5">
        <f t="shared" si="23"/>
        <v>8.3885722785716266E-2</v>
      </c>
    </row>
    <row r="586" spans="1:2" x14ac:dyDescent="0.25">
      <c r="A586" s="4" t="s">
        <v>462</v>
      </c>
      <c r="B586" s="5">
        <f t="shared" si="23"/>
        <v>8.3266302388150748E-2</v>
      </c>
    </row>
    <row r="587" spans="1:2" x14ac:dyDescent="0.25">
      <c r="A587" s="4" t="s">
        <v>463</v>
      </c>
      <c r="B587" s="5">
        <f t="shared" si="23"/>
        <v>8.4063573077139603E-2</v>
      </c>
    </row>
    <row r="588" spans="1:2" x14ac:dyDescent="0.25">
      <c r="A588" s="4" t="s">
        <v>464</v>
      </c>
      <c r="B588" s="5">
        <f t="shared" si="23"/>
        <v>0.11906450827395633</v>
      </c>
    </row>
    <row r="589" spans="1:2" x14ac:dyDescent="0.25">
      <c r="A589" s="4" t="s">
        <v>465</v>
      </c>
      <c r="B589" s="5">
        <f t="shared" si="23"/>
        <v>9.3219199021705848E-2</v>
      </c>
    </row>
    <row r="590" spans="1:2" x14ac:dyDescent="0.25">
      <c r="A590" s="4" t="s">
        <v>466</v>
      </c>
      <c r="B590" s="5">
        <f t="shared" si="23"/>
        <v>0.12494898866763633</v>
      </c>
    </row>
    <row r="591" spans="1:2" x14ac:dyDescent="0.25">
      <c r="A591" s="4" t="s">
        <v>467</v>
      </c>
      <c r="B591" s="5">
        <f t="shared" si="23"/>
        <v>2.9621349727539468E-2</v>
      </c>
    </row>
    <row r="592" spans="1:2" x14ac:dyDescent="0.25">
      <c r="A592" s="4" t="s">
        <v>468</v>
      </c>
      <c r="B592" s="5">
        <f t="shared" si="23"/>
        <v>-2.8146969326011653E-2</v>
      </c>
    </row>
    <row r="593" spans="1:2" x14ac:dyDescent="0.25">
      <c r="A593" s="4" t="s">
        <v>469</v>
      </c>
      <c r="B593" s="5">
        <f t="shared" si="23"/>
        <v>3.0251038468484489E-3</v>
      </c>
    </row>
    <row r="594" spans="1:2" x14ac:dyDescent="0.25">
      <c r="A594" s="4" t="s">
        <v>470</v>
      </c>
      <c r="B594" s="5">
        <f t="shared" si="23"/>
        <v>6.8834120898295659E-2</v>
      </c>
    </row>
    <row r="595" spans="1:2" x14ac:dyDescent="0.25">
      <c r="A595" s="4" t="s">
        <v>471</v>
      </c>
      <c r="B595" s="5">
        <f t="shared" si="23"/>
        <v>7.6907588164228075E-2</v>
      </c>
    </row>
    <row r="596" spans="1:2" x14ac:dyDescent="0.25">
      <c r="A596" s="4" t="s">
        <v>472</v>
      </c>
      <c r="B596" s="5">
        <f t="shared" si="23"/>
        <v>8.128551608795638E-2</v>
      </c>
    </row>
    <row r="597" spans="1:2" x14ac:dyDescent="0.25">
      <c r="A597" s="4" t="s">
        <v>473</v>
      </c>
      <c r="B597" s="5">
        <f t="shared" si="23"/>
        <v>9.3183222476647412E-2</v>
      </c>
    </row>
    <row r="598" spans="1:2" x14ac:dyDescent="0.25">
      <c r="A598" s="4" t="s">
        <v>474</v>
      </c>
      <c r="B598" s="5">
        <f t="shared" si="23"/>
        <v>9.4886124092894777E-2</v>
      </c>
    </row>
    <row r="599" spans="1:2" x14ac:dyDescent="0.25">
      <c r="A599" s="4" t="s">
        <v>475</v>
      </c>
      <c r="B599" s="5">
        <f t="shared" si="23"/>
        <v>8.6852105985432276E-2</v>
      </c>
    </row>
    <row r="600" spans="1:2" x14ac:dyDescent="0.25">
      <c r="A600" s="1" t="s">
        <v>179</v>
      </c>
      <c r="B600" s="5">
        <f t="shared" si="23"/>
        <v>6.8893242422427725E-2</v>
      </c>
    </row>
  </sheetData>
  <pageMargins left="0.70000000000000007" right="0.70000000000000007" top="0.75" bottom="0.75" header="0.30000000000000004" footer="0.30000000000000004"/>
  <pageSetup paperSize="9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99"/>
  <sheetViews>
    <sheetView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C6" sqref="C6"/>
    </sheetView>
  </sheetViews>
  <sheetFormatPr baseColWidth="10" defaultRowHeight="15" x14ac:dyDescent="0.25"/>
  <cols>
    <col min="2" max="2" width="13.42578125" style="25" customWidth="1"/>
    <col min="3" max="3" width="16.42578125" style="25" customWidth="1"/>
    <col min="4" max="4" width="19" style="25" customWidth="1"/>
  </cols>
  <sheetData>
    <row r="1" spans="1:4" ht="60" x14ac:dyDescent="0.25">
      <c r="B1" s="24" t="s">
        <v>479</v>
      </c>
      <c r="C1" s="24" t="s">
        <v>478</v>
      </c>
      <c r="D1" s="24" t="s">
        <v>477</v>
      </c>
    </row>
    <row r="2" spans="1:4" ht="24" x14ac:dyDescent="0.25">
      <c r="B2" s="7" t="s">
        <v>476</v>
      </c>
      <c r="C2" s="7" t="s">
        <v>476</v>
      </c>
      <c r="D2" s="7" t="s">
        <v>476</v>
      </c>
    </row>
    <row r="3" spans="1:4" x14ac:dyDescent="0.25">
      <c r="A3" s="8" t="s">
        <v>180</v>
      </c>
      <c r="B3" s="25">
        <v>6.3878261617160304E-3</v>
      </c>
      <c r="C3" s="26"/>
    </row>
    <row r="4" spans="1:4" x14ac:dyDescent="0.25">
      <c r="A4" s="8" t="s">
        <v>181</v>
      </c>
      <c r="B4" s="25">
        <v>6.456636617452596E-3</v>
      </c>
      <c r="C4" s="26"/>
      <c r="D4" s="27"/>
    </row>
    <row r="5" spans="1:4" x14ac:dyDescent="0.25">
      <c r="A5" s="8" t="s">
        <v>182</v>
      </c>
      <c r="B5" s="25">
        <v>6.5820589103476185E-3</v>
      </c>
      <c r="C5" s="26">
        <f>AVERAGE(B3:B7)</f>
        <v>6.5881647209142333E-3</v>
      </c>
      <c r="D5" s="27"/>
    </row>
    <row r="6" spans="1:4" x14ac:dyDescent="0.25">
      <c r="A6" s="8" t="s">
        <v>183</v>
      </c>
      <c r="B6" s="25">
        <v>6.6919828275922863E-3</v>
      </c>
      <c r="C6" s="26">
        <f t="shared" ref="C6:C69" si="0">AVERAGE(B4:B8)</f>
        <v>6.6986785161805675E-3</v>
      </c>
      <c r="D6" s="27">
        <f>C6/C5-1</f>
        <v>1.6774595042456486E-2</v>
      </c>
    </row>
    <row r="7" spans="1:4" x14ac:dyDescent="0.25">
      <c r="A7" s="8" t="s">
        <v>184</v>
      </c>
      <c r="B7" s="25">
        <v>6.8223190874626321E-3</v>
      </c>
      <c r="C7" s="26">
        <f t="shared" si="0"/>
        <v>6.8394794004230791E-3</v>
      </c>
      <c r="D7" s="27">
        <f t="shared" ref="D7:D70" si="1">C7/C6-1</f>
        <v>2.1019203101389161E-2</v>
      </c>
    </row>
    <row r="8" spans="1:4" x14ac:dyDescent="0.25">
      <c r="A8" s="8" t="s">
        <v>185</v>
      </c>
      <c r="B8" s="25">
        <v>6.9403951380477003E-3</v>
      </c>
      <c r="C8" s="26">
        <f t="shared" si="0"/>
        <v>6.9532765392130592E-3</v>
      </c>
      <c r="D8" s="27">
        <f t="shared" si="1"/>
        <v>1.6638274951590759E-2</v>
      </c>
    </row>
    <row r="9" spans="1:4" x14ac:dyDescent="0.25">
      <c r="A9" s="8" t="s">
        <v>186</v>
      </c>
      <c r="B9" s="25">
        <v>7.1606410386651637E-3</v>
      </c>
      <c r="C9" s="26">
        <f t="shared" si="0"/>
        <v>7.0724350658067136E-3</v>
      </c>
      <c r="D9" s="27">
        <f t="shared" si="1"/>
        <v>1.7137032580490486E-2</v>
      </c>
    </row>
    <row r="10" spans="1:4" x14ac:dyDescent="0.25">
      <c r="A10" s="8" t="s">
        <v>187</v>
      </c>
      <c r="B10" s="25">
        <v>7.1510446042975075E-3</v>
      </c>
      <c r="C10" s="26">
        <f t="shared" si="0"/>
        <v>7.180203411505129E-3</v>
      </c>
      <c r="D10" s="27">
        <f t="shared" si="1"/>
        <v>1.5237799243918992E-2</v>
      </c>
    </row>
    <row r="11" spans="1:4" x14ac:dyDescent="0.25">
      <c r="A11" s="8" t="s">
        <v>188</v>
      </c>
      <c r="B11" s="25">
        <v>7.2877754605605635E-3</v>
      </c>
      <c r="C11" s="26">
        <f t="shared" si="0"/>
        <v>7.2869697447203313E-3</v>
      </c>
      <c r="D11" s="27">
        <f t="shared" si="1"/>
        <v>1.4869541584870083E-2</v>
      </c>
    </row>
    <row r="12" spans="1:4" x14ac:dyDescent="0.25">
      <c r="A12" s="8" t="s">
        <v>189</v>
      </c>
      <c r="B12" s="25">
        <v>7.3611608159547138E-3</v>
      </c>
      <c r="C12" s="26">
        <f t="shared" si="0"/>
        <v>7.3549577784378633E-3</v>
      </c>
      <c r="D12" s="27">
        <f t="shared" si="1"/>
        <v>9.3300831620430902E-3</v>
      </c>
    </row>
    <row r="13" spans="1:4" x14ac:dyDescent="0.25">
      <c r="A13" s="8" t="s">
        <v>190</v>
      </c>
      <c r="B13" s="25">
        <v>7.4742268041237117E-3</v>
      </c>
      <c r="C13" s="26">
        <f t="shared" si="0"/>
        <v>7.4555759940915303E-3</v>
      </c>
      <c r="D13" s="27">
        <f t="shared" si="1"/>
        <v>1.3680325392029236E-2</v>
      </c>
    </row>
    <row r="14" spans="1:4" x14ac:dyDescent="0.25">
      <c r="A14" s="8" t="s">
        <v>191</v>
      </c>
      <c r="B14" s="25">
        <v>7.5005812072528166E-3</v>
      </c>
      <c r="C14" s="26">
        <f t="shared" si="0"/>
        <v>7.5095874187021423E-3</v>
      </c>
      <c r="D14" s="27">
        <f t="shared" si="1"/>
        <v>7.2444335157224593E-3</v>
      </c>
    </row>
    <row r="15" spans="1:4" x14ac:dyDescent="0.25">
      <c r="A15" s="8" t="s">
        <v>192</v>
      </c>
      <c r="B15" s="25">
        <v>7.6541356825658435E-3</v>
      </c>
      <c r="C15" s="26">
        <f t="shared" si="0"/>
        <v>7.5728483293270614E-3</v>
      </c>
      <c r="D15" s="27">
        <f t="shared" si="1"/>
        <v>8.424019469747579E-3</v>
      </c>
    </row>
    <row r="16" spans="1:4" x14ac:dyDescent="0.25">
      <c r="A16" s="8" t="s">
        <v>193</v>
      </c>
      <c r="B16" s="25">
        <v>7.5578325836136214E-3</v>
      </c>
      <c r="C16" s="26">
        <f t="shared" si="0"/>
        <v>7.6062805670754925E-3</v>
      </c>
      <c r="D16" s="27">
        <f t="shared" si="1"/>
        <v>4.4147507377059192E-3</v>
      </c>
    </row>
    <row r="17" spans="1:4" x14ac:dyDescent="0.25">
      <c r="A17" s="8" t="s">
        <v>194</v>
      </c>
      <c r="B17" s="25">
        <v>7.6774653690793171E-3</v>
      </c>
      <c r="C17" s="26">
        <f t="shared" si="0"/>
        <v>7.6608258965793694E-3</v>
      </c>
      <c r="D17" s="27">
        <f t="shared" si="1"/>
        <v>7.1710909192570504E-3</v>
      </c>
    </row>
    <row r="18" spans="1:4" x14ac:dyDescent="0.25">
      <c r="A18" s="8" t="s">
        <v>195</v>
      </c>
      <c r="B18" s="25">
        <v>7.6413879928658619E-3</v>
      </c>
      <c r="C18" s="26">
        <f t="shared" si="0"/>
        <v>7.7088938834331544E-3</v>
      </c>
      <c r="D18" s="27">
        <f t="shared" si="1"/>
        <v>6.2745175915364104E-3</v>
      </c>
    </row>
    <row r="19" spans="1:4" x14ac:dyDescent="0.25">
      <c r="A19" s="8" t="s">
        <v>196</v>
      </c>
      <c r="B19" s="25">
        <v>7.7733078547722019E-3</v>
      </c>
      <c r="C19" s="26">
        <f t="shared" si="0"/>
        <v>7.7808275494168095E-3</v>
      </c>
      <c r="D19" s="27">
        <f t="shared" si="1"/>
        <v>9.3312564774363782E-3</v>
      </c>
    </row>
    <row r="20" spans="1:4" x14ac:dyDescent="0.25">
      <c r="A20" s="8" t="s">
        <v>197</v>
      </c>
      <c r="B20" s="25">
        <v>7.894475616834774E-3</v>
      </c>
      <c r="C20" s="26">
        <f t="shared" si="0"/>
        <v>7.8541918292514279E-3</v>
      </c>
      <c r="D20" s="27">
        <f t="shared" si="1"/>
        <v>9.4288530839006235E-3</v>
      </c>
    </row>
    <row r="21" spans="1:4" x14ac:dyDescent="0.25">
      <c r="A21" s="8" t="s">
        <v>198</v>
      </c>
      <c r="B21" s="25">
        <v>7.9175009135318917E-3</v>
      </c>
      <c r="C21" s="26">
        <f t="shared" si="0"/>
        <v>7.9582614657228781E-3</v>
      </c>
      <c r="D21" s="27">
        <f t="shared" si="1"/>
        <v>1.3250203042388442E-2</v>
      </c>
    </row>
    <row r="22" spans="1:4" x14ac:dyDescent="0.25">
      <c r="A22" s="8" t="s">
        <v>199</v>
      </c>
      <c r="B22" s="25">
        <v>8.0442867682524091E-3</v>
      </c>
      <c r="C22" s="26">
        <f t="shared" si="0"/>
        <v>8.0620838368653906E-3</v>
      </c>
      <c r="D22" s="27">
        <f t="shared" si="1"/>
        <v>1.3045860781238039E-2</v>
      </c>
    </row>
    <row r="23" spans="1:4" x14ac:dyDescent="0.25">
      <c r="A23" s="8" t="s">
        <v>200</v>
      </c>
      <c r="B23" s="25">
        <v>8.1617361752231096E-3</v>
      </c>
      <c r="C23" s="26">
        <f t="shared" si="0"/>
        <v>8.1628977329657234E-3</v>
      </c>
      <c r="D23" s="27">
        <f t="shared" si="1"/>
        <v>1.2504694585206755E-2</v>
      </c>
    </row>
    <row r="24" spans="1:4" x14ac:dyDescent="0.25">
      <c r="A24" s="8" t="s">
        <v>201</v>
      </c>
      <c r="B24" s="25">
        <v>8.292419710484767E-3</v>
      </c>
      <c r="C24" s="26">
        <f t="shared" si="0"/>
        <v>8.2631330530525023E-3</v>
      </c>
      <c r="D24" s="27">
        <f t="shared" si="1"/>
        <v>1.2279379622995856E-2</v>
      </c>
    </row>
    <row r="25" spans="1:4" x14ac:dyDescent="0.25">
      <c r="A25" s="8" t="s">
        <v>202</v>
      </c>
      <c r="B25" s="25">
        <v>8.3985450973364378E-3</v>
      </c>
      <c r="C25" s="26">
        <f t="shared" si="0"/>
        <v>8.3649086187314974E-3</v>
      </c>
      <c r="D25" s="27">
        <f t="shared" si="1"/>
        <v>1.2316825231489803E-2</v>
      </c>
    </row>
    <row r="26" spans="1:4" x14ac:dyDescent="0.25">
      <c r="A26" s="8" t="s">
        <v>203</v>
      </c>
      <c r="B26" s="25">
        <v>8.4186775139657877E-3</v>
      </c>
      <c r="C26" s="26">
        <f t="shared" si="0"/>
        <v>8.4671636166205877E-3</v>
      </c>
      <c r="D26" s="27">
        <f t="shared" si="1"/>
        <v>1.2224281525336833E-2</v>
      </c>
    </row>
    <row r="27" spans="1:4" x14ac:dyDescent="0.25">
      <c r="A27" s="8" t="s">
        <v>204</v>
      </c>
      <c r="B27" s="25">
        <v>8.5531645966473776E-3</v>
      </c>
      <c r="C27" s="26">
        <f t="shared" si="0"/>
        <v>8.5642589576862584E-3</v>
      </c>
      <c r="D27" s="27">
        <f t="shared" si="1"/>
        <v>1.146728059855584E-2</v>
      </c>
    </row>
    <row r="28" spans="1:4" x14ac:dyDescent="0.25">
      <c r="A28" s="8" t="s">
        <v>205</v>
      </c>
      <c r="B28" s="25">
        <v>8.6730111646685613E-3</v>
      </c>
      <c r="C28" s="26">
        <f t="shared" si="0"/>
        <v>8.652675251634474E-3</v>
      </c>
      <c r="D28" s="27">
        <f t="shared" si="1"/>
        <v>1.0323869745772152E-2</v>
      </c>
    </row>
    <row r="29" spans="1:4" x14ac:dyDescent="0.25">
      <c r="A29" s="8" t="s">
        <v>206</v>
      </c>
      <c r="B29" s="25">
        <v>8.7778964158131308E-3</v>
      </c>
      <c r="C29" s="26">
        <f t="shared" si="0"/>
        <v>8.7582299980344808E-3</v>
      </c>
      <c r="D29" s="27">
        <f t="shared" si="1"/>
        <v>1.2199087950292231E-2</v>
      </c>
    </row>
    <row r="30" spans="1:4" x14ac:dyDescent="0.25">
      <c r="A30" s="8" t="s">
        <v>207</v>
      </c>
      <c r="B30" s="25">
        <v>8.8406265670775159E-3</v>
      </c>
      <c r="C30" s="26">
        <f t="shared" si="0"/>
        <v>8.8947062871222206E-3</v>
      </c>
      <c r="D30" s="27">
        <f t="shared" si="1"/>
        <v>1.5582633605005558E-2</v>
      </c>
    </row>
    <row r="31" spans="1:4" x14ac:dyDescent="0.25">
      <c r="A31" s="8" t="s">
        <v>208</v>
      </c>
      <c r="B31" s="25">
        <v>8.9464512459658217E-3</v>
      </c>
      <c r="C31" s="26">
        <f t="shared" si="0"/>
        <v>9.0329635831155365E-3</v>
      </c>
      <c r="D31" s="27">
        <f t="shared" si="1"/>
        <v>1.5543773063477762E-2</v>
      </c>
    </row>
    <row r="32" spans="1:4" x14ac:dyDescent="0.25">
      <c r="A32" s="8" t="s">
        <v>209</v>
      </c>
      <c r="B32" s="25">
        <v>9.2355460420860749E-3</v>
      </c>
      <c r="C32" s="26">
        <f t="shared" si="0"/>
        <v>9.1734640683163345E-3</v>
      </c>
      <c r="D32" s="27">
        <f t="shared" si="1"/>
        <v>1.5554195907910184E-2</v>
      </c>
    </row>
    <row r="33" spans="1:4" x14ac:dyDescent="0.25">
      <c r="A33" s="8" t="s">
        <v>210</v>
      </c>
      <c r="B33" s="25">
        <v>9.3642976446351306E-3</v>
      </c>
      <c r="C33" s="26">
        <f t="shared" si="0"/>
        <v>9.3164290316086577E-3</v>
      </c>
      <c r="D33" s="27">
        <f t="shared" si="1"/>
        <v>1.5584621275849475E-2</v>
      </c>
    </row>
    <row r="34" spans="1:4" x14ac:dyDescent="0.25">
      <c r="A34" s="8" t="s">
        <v>211</v>
      </c>
      <c r="B34" s="25">
        <v>9.4803988418171222E-3</v>
      </c>
      <c r="C34" s="26">
        <f t="shared" si="0"/>
        <v>9.4461415311318346E-3</v>
      </c>
      <c r="D34" s="27">
        <f t="shared" si="1"/>
        <v>1.3922984770569302E-2</v>
      </c>
    </row>
    <row r="35" spans="1:4" x14ac:dyDescent="0.25">
      <c r="A35" s="8" t="s">
        <v>212</v>
      </c>
      <c r="B35" s="25">
        <v>9.5554513835391462E-3</v>
      </c>
      <c r="C35" s="26">
        <f t="shared" si="0"/>
        <v>9.5545707568800622E-3</v>
      </c>
      <c r="D35" s="27">
        <f t="shared" si="1"/>
        <v>1.147867892841492E-2</v>
      </c>
    </row>
    <row r="36" spans="1:4" x14ac:dyDescent="0.25">
      <c r="A36" s="8" t="s">
        <v>213</v>
      </c>
      <c r="B36" s="25">
        <v>9.5950137435816974E-3</v>
      </c>
      <c r="C36" s="26">
        <f t="shared" si="0"/>
        <v>9.6810219006025853E-3</v>
      </c>
      <c r="D36" s="27">
        <f t="shared" si="1"/>
        <v>1.3234623191362926E-2</v>
      </c>
    </row>
    <row r="37" spans="1:4" x14ac:dyDescent="0.25">
      <c r="A37" s="8" t="s">
        <v>214</v>
      </c>
      <c r="B37" s="25">
        <v>9.7776921708272197E-3</v>
      </c>
      <c r="C37" s="26">
        <f t="shared" si="0"/>
        <v>9.7862194805949845E-3</v>
      </c>
      <c r="D37" s="27">
        <f t="shared" si="1"/>
        <v>1.0866371450502621E-2</v>
      </c>
    </row>
    <row r="38" spans="1:4" x14ac:dyDescent="0.25">
      <c r="A38" s="8" t="s">
        <v>215</v>
      </c>
      <c r="B38" s="25">
        <v>9.9965533632477444E-3</v>
      </c>
      <c r="C38" s="26">
        <f t="shared" si="0"/>
        <v>9.8816658704498576E-3</v>
      </c>
      <c r="D38" s="27">
        <f t="shared" si="1"/>
        <v>9.7531421652796713E-3</v>
      </c>
    </row>
    <row r="39" spans="1:4" x14ac:dyDescent="0.25">
      <c r="A39" s="8" t="s">
        <v>216</v>
      </c>
      <c r="B39" s="25">
        <v>1.0006386741779118E-2</v>
      </c>
      <c r="C39" s="26">
        <f t="shared" si="0"/>
        <v>9.9708301744870186E-3</v>
      </c>
      <c r="D39" s="27">
        <f t="shared" si="1"/>
        <v>9.0232057232169094E-3</v>
      </c>
    </row>
    <row r="40" spans="1:4" x14ac:dyDescent="0.25">
      <c r="A40" s="8" t="s">
        <v>217</v>
      </c>
      <c r="B40" s="25">
        <v>1.0032683332813508E-2</v>
      </c>
      <c r="C40" s="26">
        <f t="shared" si="0"/>
        <v>1.004148348446487E-2</v>
      </c>
      <c r="D40" s="27">
        <f t="shared" si="1"/>
        <v>7.0860007382971268E-3</v>
      </c>
    </row>
    <row r="41" spans="1:4" x14ac:dyDescent="0.25">
      <c r="A41" s="8" t="s">
        <v>218</v>
      </c>
      <c r="B41" s="25">
        <v>1.0040835263767506E-2</v>
      </c>
      <c r="C41" s="26">
        <f t="shared" si="0"/>
        <v>1.0073837870559555E-2</v>
      </c>
      <c r="D41" s="27">
        <f t="shared" si="1"/>
        <v>3.2220723307210264E-3</v>
      </c>
    </row>
    <row r="42" spans="1:4" x14ac:dyDescent="0.25">
      <c r="A42" s="8" t="s">
        <v>219</v>
      </c>
      <c r="B42" s="25">
        <v>1.0130958720716472E-2</v>
      </c>
      <c r="C42" s="26">
        <f t="shared" si="0"/>
        <v>1.0131593802710863E-2</v>
      </c>
      <c r="D42" s="27">
        <f t="shared" si="1"/>
        <v>5.7332600438306791E-3</v>
      </c>
    </row>
    <row r="43" spans="1:4" x14ac:dyDescent="0.25">
      <c r="A43" s="8" t="s">
        <v>220</v>
      </c>
      <c r="B43" s="25">
        <v>1.0158325293721173E-2</v>
      </c>
      <c r="C43" s="26">
        <f t="shared" si="0"/>
        <v>1.0189486224664122E-2</v>
      </c>
      <c r="D43" s="27">
        <f t="shared" si="1"/>
        <v>5.7140488535740719E-3</v>
      </c>
    </row>
    <row r="44" spans="1:4" x14ac:dyDescent="0.25">
      <c r="A44" s="8" t="s">
        <v>221</v>
      </c>
      <c r="B44" s="25">
        <v>1.0295166402535657E-2</v>
      </c>
      <c r="C44" s="26">
        <f t="shared" si="0"/>
        <v>1.0288914988446588E-2</v>
      </c>
      <c r="D44" s="27">
        <f t="shared" si="1"/>
        <v>9.7579761717323521E-3</v>
      </c>
    </row>
    <row r="45" spans="1:4" x14ac:dyDescent="0.25">
      <c r="A45" s="8" t="s">
        <v>222</v>
      </c>
      <c r="B45" s="25">
        <v>1.0322145442579795E-2</v>
      </c>
      <c r="C45" s="26">
        <f t="shared" si="0"/>
        <v>1.0400755368779964E-2</v>
      </c>
      <c r="D45" s="27">
        <f t="shared" si="1"/>
        <v>1.0869987793558522E-2</v>
      </c>
    </row>
    <row r="46" spans="1:4" x14ac:dyDescent="0.25">
      <c r="A46" s="8" t="s">
        <v>223</v>
      </c>
      <c r="B46" s="25">
        <v>1.0537979082679838E-2</v>
      </c>
      <c r="C46" s="26">
        <f t="shared" si="0"/>
        <v>1.0536333371133539E-2</v>
      </c>
      <c r="D46" s="27">
        <f t="shared" si="1"/>
        <v>1.303539959804656E-2</v>
      </c>
    </row>
    <row r="47" spans="1:4" x14ac:dyDescent="0.25">
      <c r="A47" s="8" t="s">
        <v>224</v>
      </c>
      <c r="B47" s="25">
        <v>1.0690160622383359E-2</v>
      </c>
      <c r="C47" s="26">
        <f t="shared" si="0"/>
        <v>1.0675459528811312E-2</v>
      </c>
      <c r="D47" s="27">
        <f t="shared" si="1"/>
        <v>1.3204418726816103E-2</v>
      </c>
    </row>
    <row r="48" spans="1:4" x14ac:dyDescent="0.25">
      <c r="A48" s="8" t="s">
        <v>225</v>
      </c>
      <c r="B48" s="25">
        <v>1.0836215305489047E-2</v>
      </c>
      <c r="C48" s="26">
        <f t="shared" si="0"/>
        <v>1.0835603611713313E-2</v>
      </c>
      <c r="D48" s="27">
        <f t="shared" si="1"/>
        <v>1.5001141868394408E-2</v>
      </c>
    </row>
    <row r="49" spans="1:4" x14ac:dyDescent="0.25">
      <c r="A49" s="8" t="s">
        <v>226</v>
      </c>
      <c r="B49" s="25">
        <v>1.0990797190924526E-2</v>
      </c>
      <c r="C49" s="26">
        <f t="shared" si="0"/>
        <v>1.1018280079628897E-2</v>
      </c>
      <c r="D49" s="27">
        <f t="shared" si="1"/>
        <v>1.6858910168890962E-2</v>
      </c>
    </row>
    <row r="50" spans="1:4" x14ac:dyDescent="0.25">
      <c r="A50" s="8" t="s">
        <v>227</v>
      </c>
      <c r="B50" s="25">
        <v>1.1122865857089799E-2</v>
      </c>
      <c r="C50" s="26">
        <f t="shared" si="0"/>
        <v>1.118978850458364E-2</v>
      </c>
      <c r="D50" s="27">
        <f t="shared" si="1"/>
        <v>1.5565807341550109E-2</v>
      </c>
    </row>
    <row r="51" spans="1:4" x14ac:dyDescent="0.25">
      <c r="A51" s="8" t="s">
        <v>228</v>
      </c>
      <c r="B51" s="25">
        <v>1.1451361422257765E-2</v>
      </c>
      <c r="C51" s="26">
        <f t="shared" si="0"/>
        <v>1.1353295844757031E-2</v>
      </c>
      <c r="D51" s="27">
        <f t="shared" si="1"/>
        <v>1.4612192188119932E-2</v>
      </c>
    </row>
    <row r="52" spans="1:4" x14ac:dyDescent="0.25">
      <c r="A52" s="8" t="s">
        <v>229</v>
      </c>
      <c r="B52" s="25">
        <v>1.1547702747157058E-2</v>
      </c>
      <c r="C52" s="26">
        <f t="shared" si="0"/>
        <v>1.1526662101433154E-2</v>
      </c>
      <c r="D52" s="27">
        <f t="shared" si="1"/>
        <v>1.5270125877692386E-2</v>
      </c>
    </row>
    <row r="53" spans="1:4" x14ac:dyDescent="0.25">
      <c r="A53" s="8" t="s">
        <v>230</v>
      </c>
      <c r="B53" s="25">
        <v>1.1653752006356006E-2</v>
      </c>
      <c r="C53" s="26">
        <f t="shared" si="0"/>
        <v>1.1682949123228604E-2</v>
      </c>
      <c r="D53" s="27">
        <f t="shared" si="1"/>
        <v>1.3558740632816813E-2</v>
      </c>
    </row>
    <row r="54" spans="1:4" x14ac:dyDescent="0.25">
      <c r="A54" s="8" t="s">
        <v>231</v>
      </c>
      <c r="B54" s="25">
        <v>1.1857628474305139E-2</v>
      </c>
      <c r="C54" s="26">
        <f t="shared" si="0"/>
        <v>1.179523494459362E-2</v>
      </c>
      <c r="D54" s="27">
        <f t="shared" si="1"/>
        <v>9.6110853672866092E-3</v>
      </c>
    </row>
    <row r="55" spans="1:4" x14ac:dyDescent="0.25">
      <c r="A55" s="8" t="s">
        <v>232</v>
      </c>
      <c r="B55" s="25">
        <v>1.1904300966067054E-2</v>
      </c>
      <c r="C55" s="26">
        <f t="shared" si="0"/>
        <v>1.1917714753405872E-2</v>
      </c>
      <c r="D55" s="27">
        <f t="shared" si="1"/>
        <v>1.0383837997935741E-2</v>
      </c>
    </row>
    <row r="56" spans="1:4" x14ac:dyDescent="0.25">
      <c r="A56" s="8" t="s">
        <v>233</v>
      </c>
      <c r="B56" s="25">
        <v>1.2012790529082851E-2</v>
      </c>
      <c r="C56" s="26">
        <f t="shared" si="0"/>
        <v>1.2032627546611611E-2</v>
      </c>
      <c r="D56" s="27">
        <f t="shared" si="1"/>
        <v>9.6421835547708667E-3</v>
      </c>
    </row>
    <row r="57" spans="1:4" x14ac:dyDescent="0.25">
      <c r="A57" s="8" t="s">
        <v>234</v>
      </c>
      <c r="B57" s="25">
        <v>1.2160101791218314E-2</v>
      </c>
      <c r="C57" s="26">
        <f t="shared" si="0"/>
        <v>1.2074685370712702E-2</v>
      </c>
      <c r="D57" s="27">
        <f t="shared" si="1"/>
        <v>3.4953150455434567E-3</v>
      </c>
    </row>
    <row r="58" spans="1:4" x14ac:dyDescent="0.25">
      <c r="A58" s="8" t="s">
        <v>235</v>
      </c>
      <c r="B58" s="25">
        <v>1.2228315972384706E-2</v>
      </c>
      <c r="C58" s="26">
        <f t="shared" si="0"/>
        <v>1.2248587196384398E-2</v>
      </c>
      <c r="D58" s="27">
        <f t="shared" si="1"/>
        <v>1.4402182775999917E-2</v>
      </c>
    </row>
    <row r="59" spans="1:4" x14ac:dyDescent="0.25">
      <c r="A59" s="8" t="s">
        <v>236</v>
      </c>
      <c r="B59" s="25">
        <v>1.206791759481058E-2</v>
      </c>
      <c r="C59" s="26">
        <f t="shared" si="0"/>
        <v>1.2493421119746889E-2</v>
      </c>
      <c r="D59" s="27">
        <f t="shared" si="1"/>
        <v>1.9988748043918259E-2</v>
      </c>
    </row>
    <row r="60" spans="1:4" x14ac:dyDescent="0.25">
      <c r="A60" s="8" t="s">
        <v>237</v>
      </c>
      <c r="B60" s="25">
        <v>1.2773810094425539E-2</v>
      </c>
      <c r="C60" s="26">
        <f t="shared" si="0"/>
        <v>1.2659346684917297E-2</v>
      </c>
      <c r="D60" s="27">
        <f t="shared" si="1"/>
        <v>1.3281035160829457E-2</v>
      </c>
    </row>
    <row r="61" spans="1:4" x14ac:dyDescent="0.25">
      <c r="A61" s="8" t="s">
        <v>238</v>
      </c>
      <c r="B61" s="25">
        <v>1.3236960145895312E-2</v>
      </c>
      <c r="C61" s="26">
        <f t="shared" si="0"/>
        <v>1.2849215006352574E-2</v>
      </c>
      <c r="D61" s="27">
        <f t="shared" si="1"/>
        <v>1.4998271724518952E-2</v>
      </c>
    </row>
    <row r="62" spans="1:4" x14ac:dyDescent="0.25">
      <c r="A62" s="8" t="s">
        <v>239</v>
      </c>
      <c r="B62" s="25">
        <v>1.2989729617070346E-2</v>
      </c>
      <c r="C62" s="26">
        <f t="shared" si="0"/>
        <v>1.3083435188306725E-2</v>
      </c>
      <c r="D62" s="27">
        <f t="shared" si="1"/>
        <v>1.8228365066531582E-2</v>
      </c>
    </row>
    <row r="63" spans="1:4" x14ac:dyDescent="0.25">
      <c r="A63" s="8" t="s">
        <v>240</v>
      </c>
      <c r="B63" s="25">
        <v>1.3177657579561087E-2</v>
      </c>
      <c r="C63" s="26">
        <f t="shared" si="0"/>
        <v>1.3181684963391938E-2</v>
      </c>
      <c r="D63" s="27">
        <f t="shared" si="1"/>
        <v>7.5094784871960751E-3</v>
      </c>
    </row>
    <row r="64" spans="1:4" x14ac:dyDescent="0.25">
      <c r="A64" s="8" t="s">
        <v>241</v>
      </c>
      <c r="B64" s="25">
        <v>1.3239018504581347E-2</v>
      </c>
      <c r="C64" s="26">
        <f t="shared" si="0"/>
        <v>1.3223622277554799E-2</v>
      </c>
      <c r="D64" s="27">
        <f t="shared" si="1"/>
        <v>3.1814835720418433E-3</v>
      </c>
    </row>
    <row r="65" spans="1:4" x14ac:dyDescent="0.25">
      <c r="A65" s="8" t="s">
        <v>242</v>
      </c>
      <c r="B65" s="25">
        <v>1.3265058969851598E-2</v>
      </c>
      <c r="C65" s="26">
        <f t="shared" si="0"/>
        <v>1.3330078123159164E-2</v>
      </c>
      <c r="D65" s="27">
        <f t="shared" si="1"/>
        <v>8.0504300085051383E-3</v>
      </c>
    </row>
    <row r="66" spans="1:4" x14ac:dyDescent="0.25">
      <c r="A66" s="8" t="s">
        <v>243</v>
      </c>
      <c r="B66" s="25">
        <v>1.3446646716709622E-2</v>
      </c>
      <c r="C66" s="26">
        <f t="shared" si="0"/>
        <v>1.3455238047866858E-2</v>
      </c>
      <c r="D66" s="27">
        <f t="shared" si="1"/>
        <v>9.3892866606870573E-3</v>
      </c>
    </row>
    <row r="67" spans="1:4" x14ac:dyDescent="0.25">
      <c r="A67" s="8" t="s">
        <v>244</v>
      </c>
      <c r="B67" s="25">
        <v>1.3522008845092161E-2</v>
      </c>
      <c r="C67" s="26">
        <f t="shared" si="0"/>
        <v>1.3607450911420394E-2</v>
      </c>
      <c r="D67" s="27">
        <f t="shared" si="1"/>
        <v>1.1312535906985888E-2</v>
      </c>
    </row>
    <row r="68" spans="1:4" x14ac:dyDescent="0.25">
      <c r="A68" s="8" t="s">
        <v>245</v>
      </c>
      <c r="B68" s="25">
        <v>1.3803457203099561E-2</v>
      </c>
      <c r="C68" s="26">
        <f t="shared" si="0"/>
        <v>1.3796568409576052E-2</v>
      </c>
      <c r="D68" s="27">
        <f t="shared" si="1"/>
        <v>1.3898084173644687E-2</v>
      </c>
    </row>
    <row r="69" spans="1:4" x14ac:dyDescent="0.25">
      <c r="A69" s="8" t="s">
        <v>246</v>
      </c>
      <c r="B69" s="25">
        <v>1.4000082822349019E-2</v>
      </c>
      <c r="C69" s="26">
        <f t="shared" si="0"/>
        <v>1.3958387317685455E-2</v>
      </c>
      <c r="D69" s="27">
        <f t="shared" si="1"/>
        <v>1.1728924418414444E-2</v>
      </c>
    </row>
    <row r="70" spans="1:4" x14ac:dyDescent="0.25">
      <c r="A70" s="8" t="s">
        <v>247</v>
      </c>
      <c r="B70" s="25">
        <v>1.4210646460629892E-2</v>
      </c>
      <c r="C70" s="26">
        <f t="shared" ref="C70:C133" si="2">AVERAGE(B68:B72)</f>
        <v>1.4147609026313891E-2</v>
      </c>
      <c r="D70" s="27">
        <f t="shared" si="1"/>
        <v>1.3556129681878692E-2</v>
      </c>
    </row>
    <row r="71" spans="1:4" x14ac:dyDescent="0.25">
      <c r="A71" s="8" t="s">
        <v>248</v>
      </c>
      <c r="B71" s="25">
        <v>1.4255741257256642E-2</v>
      </c>
      <c r="C71" s="26">
        <f t="shared" si="2"/>
        <v>1.4311836507920506E-2</v>
      </c>
      <c r="D71" s="27">
        <f t="shared" ref="D71:D134" si="3">C71/C70-1</f>
        <v>1.1608143913304447E-2</v>
      </c>
    </row>
    <row r="72" spans="1:4" x14ac:dyDescent="0.25">
      <c r="A72" s="8" t="s">
        <v>249</v>
      </c>
      <c r="B72" s="25">
        <v>1.4468117388234331E-2</v>
      </c>
      <c r="C72" s="26">
        <f t="shared" si="2"/>
        <v>1.4448918570982886E-2</v>
      </c>
      <c r="D72" s="27">
        <f t="shared" si="3"/>
        <v>9.5782300885365323E-3</v>
      </c>
    </row>
    <row r="73" spans="1:4" x14ac:dyDescent="0.25">
      <c r="A73" s="8" t="s">
        <v>250</v>
      </c>
      <c r="B73" s="25">
        <v>1.462459461113264E-2</v>
      </c>
      <c r="C73" s="26">
        <f t="shared" si="2"/>
        <v>1.459906729937376E-2</v>
      </c>
      <c r="D73" s="27">
        <f t="shared" si="3"/>
        <v>1.0391693167432825E-2</v>
      </c>
    </row>
    <row r="74" spans="1:4" x14ac:dyDescent="0.25">
      <c r="A74" s="8" t="s">
        <v>251</v>
      </c>
      <c r="B74" s="25">
        <v>1.4685493137660913E-2</v>
      </c>
      <c r="C74" s="26">
        <f t="shared" si="2"/>
        <v>1.4783934874992475E-2</v>
      </c>
      <c r="D74" s="27">
        <f t="shared" si="3"/>
        <v>1.2662971669884948E-2</v>
      </c>
    </row>
    <row r="75" spans="1:4" x14ac:dyDescent="0.25">
      <c r="A75" s="8" t="s">
        <v>252</v>
      </c>
      <c r="B75" s="25">
        <v>1.4961390102584283E-2</v>
      </c>
      <c r="C75" s="26">
        <f t="shared" si="2"/>
        <v>1.4972714081968607E-2</v>
      </c>
      <c r="D75" s="27">
        <f t="shared" si="3"/>
        <v>1.2769212565692412E-2</v>
      </c>
    </row>
    <row r="76" spans="1:4" x14ac:dyDescent="0.25">
      <c r="A76" s="8" t="s">
        <v>253</v>
      </c>
      <c r="B76" s="25">
        <v>1.5180079135350204E-2</v>
      </c>
      <c r="C76" s="26">
        <f t="shared" si="2"/>
        <v>1.5178842785532698E-2</v>
      </c>
      <c r="D76" s="27">
        <f t="shared" si="3"/>
        <v>1.3766956507392791E-2</v>
      </c>
    </row>
    <row r="77" spans="1:4" x14ac:dyDescent="0.25">
      <c r="A77" s="8" t="s">
        <v>254</v>
      </c>
      <c r="B77" s="25">
        <v>1.5412013423115005E-2</v>
      </c>
      <c r="C77" s="26">
        <f t="shared" si="2"/>
        <v>1.5509633355430064E-2</v>
      </c>
      <c r="D77" s="27">
        <f t="shared" si="3"/>
        <v>2.1792871470587283E-2</v>
      </c>
    </row>
    <row r="78" spans="1:4" x14ac:dyDescent="0.25">
      <c r="A78" s="8" t="s">
        <v>255</v>
      </c>
      <c r="B78" s="25">
        <v>1.5655238128953083E-2</v>
      </c>
      <c r="C78" s="26">
        <f t="shared" si="2"/>
        <v>1.5551696865405099E-2</v>
      </c>
      <c r="D78" s="27">
        <f t="shared" si="3"/>
        <v>2.7120892551795173E-3</v>
      </c>
    </row>
    <row r="79" spans="1:4" x14ac:dyDescent="0.25">
      <c r="A79" s="8" t="s">
        <v>256</v>
      </c>
      <c r="B79" s="25">
        <v>1.6339445987147753E-2</v>
      </c>
      <c r="C79" s="26">
        <f t="shared" si="2"/>
        <v>1.5895566735655627E-2</v>
      </c>
      <c r="D79" s="27">
        <f t="shared" si="3"/>
        <v>2.21114051557596E-2</v>
      </c>
    </row>
    <row r="80" spans="1:4" x14ac:dyDescent="0.25">
      <c r="A80" s="8" t="s">
        <v>257</v>
      </c>
      <c r="B80" s="25">
        <v>1.5171707652459442E-2</v>
      </c>
      <c r="C80" s="26">
        <f t="shared" si="2"/>
        <v>1.6227728578095811E-2</v>
      </c>
      <c r="D80" s="27">
        <f t="shared" si="3"/>
        <v>2.0896508313547946E-2</v>
      </c>
    </row>
    <row r="81" spans="1:4" x14ac:dyDescent="0.25">
      <c r="A81" s="8" t="s">
        <v>258</v>
      </c>
      <c r="B81" s="25">
        <v>1.6899428486602835E-2</v>
      </c>
      <c r="C81" s="26">
        <f t="shared" si="2"/>
        <v>1.6550103609670335E-2</v>
      </c>
      <c r="D81" s="27">
        <f t="shared" si="3"/>
        <v>1.986569038439967E-2</v>
      </c>
    </row>
    <row r="82" spans="1:4" x14ac:dyDescent="0.25">
      <c r="A82" s="8" t="s">
        <v>259</v>
      </c>
      <c r="B82" s="25">
        <v>1.7072822635315947E-2</v>
      </c>
      <c r="C82" s="26">
        <f t="shared" si="2"/>
        <v>1.6818608889088777E-2</v>
      </c>
      <c r="D82" s="27">
        <f t="shared" si="3"/>
        <v>1.6223782385359264E-2</v>
      </c>
    </row>
    <row r="83" spans="1:4" x14ac:dyDescent="0.25">
      <c r="A83" s="8" t="s">
        <v>260</v>
      </c>
      <c r="B83" s="25">
        <v>1.7267113286825699E-2</v>
      </c>
      <c r="C83" s="26">
        <f t="shared" si="2"/>
        <v>1.7368240696009615E-2</v>
      </c>
      <c r="D83" s="27">
        <f t="shared" si="3"/>
        <v>3.2679980285255095E-2</v>
      </c>
    </row>
    <row r="84" spans="1:4" x14ac:dyDescent="0.25">
      <c r="A84" s="8" t="s">
        <v>261</v>
      </c>
      <c r="B84" s="25">
        <v>1.768197238423997E-2</v>
      </c>
      <c r="C84" s="26">
        <f t="shared" si="2"/>
        <v>1.7633630129992969E-2</v>
      </c>
      <c r="D84" s="27">
        <f t="shared" si="3"/>
        <v>1.5280156385921506E-2</v>
      </c>
    </row>
    <row r="85" spans="1:4" x14ac:dyDescent="0.25">
      <c r="A85" s="8" t="s">
        <v>262</v>
      </c>
      <c r="B85" s="25">
        <v>1.7919866687063624E-2</v>
      </c>
      <c r="C85" s="26">
        <f t="shared" si="2"/>
        <v>1.791668746377726E-2</v>
      </c>
      <c r="D85" s="27">
        <f t="shared" si="3"/>
        <v>1.6052130599180536E-2</v>
      </c>
    </row>
    <row r="86" spans="1:4" x14ac:dyDescent="0.25">
      <c r="A86" s="8" t="s">
        <v>263</v>
      </c>
      <c r="B86" s="25">
        <v>1.8226375656519602E-2</v>
      </c>
      <c r="C86" s="26">
        <f t="shared" si="2"/>
        <v>1.8224254606938807E-2</v>
      </c>
      <c r="D86" s="27">
        <f t="shared" si="3"/>
        <v>1.7166518296608313E-2</v>
      </c>
    </row>
    <row r="87" spans="1:4" x14ac:dyDescent="0.25">
      <c r="A87" s="8" t="s">
        <v>264</v>
      </c>
      <c r="B87" s="25">
        <v>1.8488109304237395E-2</v>
      </c>
      <c r="C87" s="26">
        <f t="shared" si="2"/>
        <v>1.847956559197032E-2</v>
      </c>
      <c r="D87" s="27">
        <f t="shared" si="3"/>
        <v>1.4009406175345296E-2</v>
      </c>
    </row>
    <row r="88" spans="1:4" x14ac:dyDescent="0.25">
      <c r="A88" s="8" t="s">
        <v>265</v>
      </c>
      <c r="B88" s="25">
        <v>1.8804949002633447E-2</v>
      </c>
      <c r="C88" s="26">
        <f t="shared" si="2"/>
        <v>1.8726747975058144E-2</v>
      </c>
      <c r="D88" s="27">
        <f t="shared" si="3"/>
        <v>1.3375984508814831E-2</v>
      </c>
    </row>
    <row r="89" spans="1:4" x14ac:dyDescent="0.25">
      <c r="A89" s="8" t="s">
        <v>266</v>
      </c>
      <c r="B89" s="25">
        <v>1.8958527309397535E-2</v>
      </c>
      <c r="C89" s="26">
        <f t="shared" si="2"/>
        <v>1.8980152117680185E-2</v>
      </c>
      <c r="D89" s="27">
        <f t="shared" si="3"/>
        <v>1.3531668336624447E-2</v>
      </c>
    </row>
    <row r="90" spans="1:4" x14ac:dyDescent="0.25">
      <c r="A90" s="8" t="s">
        <v>267</v>
      </c>
      <c r="B90" s="25">
        <v>1.9155778602502744E-2</v>
      </c>
      <c r="C90" s="26">
        <f t="shared" si="2"/>
        <v>1.9218930964133057E-2</v>
      </c>
      <c r="D90" s="27">
        <f t="shared" si="3"/>
        <v>1.2580449565019469E-2</v>
      </c>
    </row>
    <row r="91" spans="1:4" x14ac:dyDescent="0.25">
      <c r="A91" s="8" t="s">
        <v>268</v>
      </c>
      <c r="B91" s="25">
        <v>1.9493396369629809E-2</v>
      </c>
      <c r="C91" s="26">
        <f t="shared" si="2"/>
        <v>1.9451251146447655E-2</v>
      </c>
      <c r="D91" s="27">
        <f t="shared" si="3"/>
        <v>1.2088090786535499E-2</v>
      </c>
    </row>
    <row r="92" spans="1:4" x14ac:dyDescent="0.25">
      <c r="A92" s="8" t="s">
        <v>269</v>
      </c>
      <c r="B92" s="25">
        <v>1.9682003536501749E-2</v>
      </c>
      <c r="C92" s="26">
        <f t="shared" si="2"/>
        <v>1.9692043107136285E-2</v>
      </c>
      <c r="D92" s="27">
        <f t="shared" si="3"/>
        <v>1.2379253081239661E-2</v>
      </c>
    </row>
    <row r="93" spans="1:4" x14ac:dyDescent="0.25">
      <c r="A93" s="8" t="s">
        <v>270</v>
      </c>
      <c r="B93" s="25">
        <v>1.9966549914206454E-2</v>
      </c>
      <c r="C93" s="26">
        <f t="shared" si="2"/>
        <v>1.9961880284475243E-2</v>
      </c>
      <c r="D93" s="27">
        <f t="shared" si="3"/>
        <v>1.3702853272810955E-2</v>
      </c>
    </row>
    <row r="94" spans="1:4" x14ac:dyDescent="0.25">
      <c r="A94" s="8" t="s">
        <v>271</v>
      </c>
      <c r="B94" s="25">
        <v>2.0162487112840695E-2</v>
      </c>
      <c r="C94" s="26">
        <f t="shared" si="2"/>
        <v>2.0209859587302335E-2</v>
      </c>
      <c r="D94" s="27">
        <f t="shared" si="3"/>
        <v>1.2422642521303429E-2</v>
      </c>
    </row>
    <row r="95" spans="1:4" x14ac:dyDescent="0.25">
      <c r="A95" s="8" t="s">
        <v>272</v>
      </c>
      <c r="B95" s="25">
        <v>2.0504964489197516E-2</v>
      </c>
      <c r="C95" s="26">
        <f t="shared" si="2"/>
        <v>2.0473189022074251E-2</v>
      </c>
      <c r="D95" s="27">
        <f t="shared" si="3"/>
        <v>1.3029750831983211E-2</v>
      </c>
    </row>
    <row r="96" spans="1:4" x14ac:dyDescent="0.25">
      <c r="A96" s="8" t="s">
        <v>273</v>
      </c>
      <c r="B96" s="25">
        <v>2.0733292883765277E-2</v>
      </c>
      <c r="C96" s="26">
        <f t="shared" si="2"/>
        <v>2.0727459181010422E-2</v>
      </c>
      <c r="D96" s="27">
        <f t="shared" si="3"/>
        <v>1.2419665478691E-2</v>
      </c>
    </row>
    <row r="97" spans="1:4" x14ac:dyDescent="0.25">
      <c r="A97" s="8" t="s">
        <v>274</v>
      </c>
      <c r="B97" s="25">
        <v>2.0998650710361312E-2</v>
      </c>
      <c r="C97" s="26">
        <f t="shared" si="2"/>
        <v>2.0991950015380702E-2</v>
      </c>
      <c r="D97" s="27">
        <f t="shared" si="3"/>
        <v>1.2760407923639638E-2</v>
      </c>
    </row>
    <row r="98" spans="1:4" x14ac:dyDescent="0.25">
      <c r="A98" s="8" t="s">
        <v>275</v>
      </c>
      <c r="B98" s="25">
        <v>2.1237900708887317E-2</v>
      </c>
      <c r="C98" s="26">
        <f t="shared" si="2"/>
        <v>2.122867256674428E-2</v>
      </c>
      <c r="D98" s="27">
        <f t="shared" si="3"/>
        <v>1.1276825220626563E-2</v>
      </c>
    </row>
    <row r="99" spans="1:4" x14ac:dyDescent="0.25">
      <c r="A99" s="8" t="s">
        <v>276</v>
      </c>
      <c r="B99" s="25">
        <v>2.14849412846921E-2</v>
      </c>
      <c r="C99" s="26">
        <f t="shared" si="2"/>
        <v>2.1494633100488537E-2</v>
      </c>
      <c r="D99" s="27">
        <f t="shared" si="3"/>
        <v>1.2528363839428014E-2</v>
      </c>
    </row>
    <row r="100" spans="1:4" x14ac:dyDescent="0.25">
      <c r="A100" s="8" t="s">
        <v>277</v>
      </c>
      <c r="B100" s="25">
        <v>2.1688577246015403E-2</v>
      </c>
      <c r="C100" s="26">
        <f t="shared" si="2"/>
        <v>2.1791826425334899E-2</v>
      </c>
      <c r="D100" s="27">
        <f t="shared" si="3"/>
        <v>1.3826396731545509E-2</v>
      </c>
    </row>
    <row r="101" spans="1:4" x14ac:dyDescent="0.25">
      <c r="A101" s="8" t="s">
        <v>278</v>
      </c>
      <c r="B101" s="25">
        <v>2.2063095552486547E-2</v>
      </c>
      <c r="C101" s="26">
        <f t="shared" si="2"/>
        <v>2.2160459324481657E-2</v>
      </c>
      <c r="D101" s="27">
        <f t="shared" si="3"/>
        <v>1.6916108450560685E-2</v>
      </c>
    </row>
    <row r="102" spans="1:4" x14ac:dyDescent="0.25">
      <c r="A102" s="8" t="s">
        <v>279</v>
      </c>
      <c r="B102" s="25">
        <v>2.2484617334593136E-2</v>
      </c>
      <c r="C102" s="26">
        <f t="shared" si="2"/>
        <v>2.2559437457253341E-2</v>
      </c>
      <c r="D102" s="27">
        <f t="shared" si="3"/>
        <v>1.800405519261572E-2</v>
      </c>
    </row>
    <row r="103" spans="1:4" x14ac:dyDescent="0.25">
      <c r="A103" s="8" t="s">
        <v>280</v>
      </c>
      <c r="B103" s="25">
        <v>2.3081065204621106E-2</v>
      </c>
      <c r="C103" s="26">
        <f t="shared" si="2"/>
        <v>2.3036572898722803E-2</v>
      </c>
      <c r="D103" s="27">
        <f t="shared" si="3"/>
        <v>2.115014802002757E-2</v>
      </c>
    </row>
    <row r="104" spans="1:4" x14ac:dyDescent="0.25">
      <c r="A104" s="8" t="s">
        <v>281</v>
      </c>
      <c r="B104" s="25">
        <v>2.3479831948550491E-2</v>
      </c>
      <c r="C104" s="26">
        <f t="shared" si="2"/>
        <v>2.3360612695383084E-2</v>
      </c>
      <c r="D104" s="27">
        <f t="shared" si="3"/>
        <v>1.4066319590369636E-2</v>
      </c>
    </row>
    <row r="105" spans="1:4" x14ac:dyDescent="0.25">
      <c r="A105" s="8" t="s">
        <v>282</v>
      </c>
      <c r="B105" s="25">
        <v>2.4074254453362719E-2</v>
      </c>
      <c r="C105" s="26">
        <f t="shared" si="2"/>
        <v>2.3601876299394153E-2</v>
      </c>
      <c r="D105" s="27">
        <f t="shared" si="3"/>
        <v>1.0327794358696352E-2</v>
      </c>
    </row>
    <row r="106" spans="1:4" x14ac:dyDescent="0.25">
      <c r="A106" s="8" t="s">
        <v>283</v>
      </c>
      <c r="B106" s="25">
        <v>2.3683294535787981E-2</v>
      </c>
      <c r="C106" s="26">
        <f t="shared" si="2"/>
        <v>2.3750120367048218E-2</v>
      </c>
      <c r="D106" s="27">
        <f t="shared" si="3"/>
        <v>6.2810289221739701E-3</v>
      </c>
    </row>
    <row r="107" spans="1:4" x14ac:dyDescent="0.25">
      <c r="A107" s="8" t="s">
        <v>284</v>
      </c>
      <c r="B107" s="25">
        <v>2.3690935354648477E-2</v>
      </c>
      <c r="C107" s="26">
        <f t="shared" si="2"/>
        <v>2.380685998567399E-2</v>
      </c>
      <c r="D107" s="27">
        <f t="shared" si="3"/>
        <v>2.3890244659348081E-3</v>
      </c>
    </row>
    <row r="108" spans="1:4" x14ac:dyDescent="0.25">
      <c r="A108" s="8" t="s">
        <v>285</v>
      </c>
      <c r="B108" s="25">
        <v>2.3822285542891421E-2</v>
      </c>
      <c r="C108" s="26">
        <f t="shared" si="2"/>
        <v>2.3803740156397375E-2</v>
      </c>
      <c r="D108" s="27">
        <f t="shared" si="3"/>
        <v>-1.3104749129000393E-4</v>
      </c>
    </row>
    <row r="109" spans="1:4" x14ac:dyDescent="0.25">
      <c r="A109" s="8" t="s">
        <v>286</v>
      </c>
      <c r="B109" s="25">
        <v>2.3763530041679352E-2</v>
      </c>
      <c r="C109" s="26">
        <f t="shared" si="2"/>
        <v>2.3847113834828369E-2</v>
      </c>
      <c r="D109" s="27">
        <f t="shared" si="3"/>
        <v>1.8221371156807997E-3</v>
      </c>
    </row>
    <row r="110" spans="1:4" x14ac:dyDescent="0.25">
      <c r="A110" s="8" t="s">
        <v>287</v>
      </c>
      <c r="B110" s="25">
        <v>2.4058655306979655E-2</v>
      </c>
      <c r="C110" s="26">
        <f t="shared" si="2"/>
        <v>2.3911516759849989E-2</v>
      </c>
      <c r="D110" s="27">
        <f t="shared" si="3"/>
        <v>2.7006591014615555E-3</v>
      </c>
    </row>
    <row r="111" spans="1:4" x14ac:dyDescent="0.25">
      <c r="A111" s="8" t="s">
        <v>288</v>
      </c>
      <c r="B111" s="25">
        <v>2.3900162927942954E-2</v>
      </c>
      <c r="C111" s="26">
        <f t="shared" si="2"/>
        <v>2.4015309859091533E-2</v>
      </c>
      <c r="D111" s="27">
        <f t="shared" si="3"/>
        <v>4.3407158267694257E-3</v>
      </c>
    </row>
    <row r="112" spans="1:4" x14ac:dyDescent="0.25">
      <c r="A112" s="8" t="s">
        <v>289</v>
      </c>
      <c r="B112" s="25">
        <v>2.4012949979756556E-2</v>
      </c>
      <c r="C112" s="26">
        <f t="shared" si="2"/>
        <v>2.418912569090436E-2</v>
      </c>
      <c r="D112" s="27">
        <f t="shared" si="3"/>
        <v>7.2377093126294589E-3</v>
      </c>
    </row>
    <row r="113" spans="1:4" x14ac:dyDescent="0.25">
      <c r="A113" s="8" t="s">
        <v>290</v>
      </c>
      <c r="B113" s="25">
        <v>2.4341251039099142E-2</v>
      </c>
      <c r="C113" s="26">
        <f t="shared" si="2"/>
        <v>2.4409402983959147E-2</v>
      </c>
      <c r="D113" s="27">
        <f t="shared" si="3"/>
        <v>9.1064594838834445E-3</v>
      </c>
    </row>
    <row r="114" spans="1:4" x14ac:dyDescent="0.25">
      <c r="A114" s="8" t="s">
        <v>291</v>
      </c>
      <c r="B114" s="25">
        <v>2.4632609200743494E-2</v>
      </c>
      <c r="C114" s="26">
        <f t="shared" si="2"/>
        <v>2.4712732115991915E-2</v>
      </c>
      <c r="D114" s="27">
        <f t="shared" si="3"/>
        <v>1.2426732936979379E-2</v>
      </c>
    </row>
    <row r="115" spans="1:4" x14ac:dyDescent="0.25">
      <c r="A115" s="8" t="s">
        <v>292</v>
      </c>
      <c r="B115" s="25">
        <v>2.5160041772253585E-2</v>
      </c>
      <c r="C115" s="26">
        <f t="shared" si="2"/>
        <v>2.505160362094986E-2</v>
      </c>
      <c r="D115" s="27">
        <f t="shared" si="3"/>
        <v>1.3712425779853543E-2</v>
      </c>
    </row>
    <row r="116" spans="1:4" x14ac:dyDescent="0.25">
      <c r="A116" s="8" t="s">
        <v>293</v>
      </c>
      <c r="B116" s="25">
        <v>2.5416808588106791E-2</v>
      </c>
      <c r="C116" s="26">
        <f t="shared" si="2"/>
        <v>2.5373442372038351E-2</v>
      </c>
      <c r="D116" s="27">
        <f t="shared" si="3"/>
        <v>1.284703190894132E-2</v>
      </c>
    </row>
    <row r="117" spans="1:4" x14ac:dyDescent="0.25">
      <c r="A117" s="8" t="s">
        <v>294</v>
      </c>
      <c r="B117" s="25">
        <v>2.5707307504546265E-2</v>
      </c>
      <c r="C117" s="26">
        <f t="shared" si="2"/>
        <v>2.5725230441476982E-2</v>
      </c>
      <c r="D117" s="27">
        <f t="shared" si="3"/>
        <v>1.3864420297432734E-2</v>
      </c>
    </row>
    <row r="118" spans="1:4" x14ac:dyDescent="0.25">
      <c r="A118" s="8" t="s">
        <v>295</v>
      </c>
      <c r="B118" s="25">
        <v>2.595044479454164E-2</v>
      </c>
      <c r="C118" s="26">
        <f t="shared" si="2"/>
        <v>2.599419486820408E-2</v>
      </c>
      <c r="D118" s="27">
        <f t="shared" si="3"/>
        <v>1.0455277644216832E-2</v>
      </c>
    </row>
    <row r="119" spans="1:4" x14ac:dyDescent="0.25">
      <c r="A119" s="8" t="s">
        <v>296</v>
      </c>
      <c r="B119" s="25">
        <v>2.639154954793662E-2</v>
      </c>
      <c r="C119" s="26">
        <f t="shared" si="2"/>
        <v>2.6191613750790876E-2</v>
      </c>
      <c r="D119" s="27">
        <f t="shared" si="3"/>
        <v>7.5947296535918696E-3</v>
      </c>
    </row>
    <row r="120" spans="1:4" x14ac:dyDescent="0.25">
      <c r="A120" s="8" t="s">
        <v>297</v>
      </c>
      <c r="B120" s="25">
        <v>2.6504863905889076E-2</v>
      </c>
      <c r="C120" s="26">
        <f t="shared" si="2"/>
        <v>2.6360029116763661E-2</v>
      </c>
      <c r="D120" s="27">
        <f t="shared" si="3"/>
        <v>6.4301255957432968E-3</v>
      </c>
    </row>
    <row r="121" spans="1:4" x14ac:dyDescent="0.25">
      <c r="A121" s="8" t="s">
        <v>298</v>
      </c>
      <c r="B121" s="25">
        <v>2.6403903001040781E-2</v>
      </c>
      <c r="C121" s="26">
        <f t="shared" si="2"/>
        <v>2.6517251264302589E-2</v>
      </c>
      <c r="D121" s="27">
        <f t="shared" si="3"/>
        <v>5.9644147903821221E-3</v>
      </c>
    </row>
    <row r="122" spans="1:4" x14ac:dyDescent="0.25">
      <c r="A122" s="8" t="s">
        <v>299</v>
      </c>
      <c r="B122" s="25">
        <v>2.6549384334410179E-2</v>
      </c>
      <c r="C122" s="26">
        <f t="shared" si="2"/>
        <v>2.6589387269475011E-2</v>
      </c>
      <c r="D122" s="27">
        <f t="shared" si="3"/>
        <v>2.7203424839712387E-3</v>
      </c>
    </row>
    <row r="123" spans="1:4" x14ac:dyDescent="0.25">
      <c r="A123" s="8" t="s">
        <v>300</v>
      </c>
      <c r="B123" s="25">
        <v>2.6736555532236278E-2</v>
      </c>
      <c r="C123" s="26">
        <f t="shared" si="2"/>
        <v>2.6707173636377812E-2</v>
      </c>
      <c r="D123" s="27">
        <f t="shared" si="3"/>
        <v>4.429826295321293E-3</v>
      </c>
    </row>
    <row r="124" spans="1:4" x14ac:dyDescent="0.25">
      <c r="A124" s="8" t="s">
        <v>301</v>
      </c>
      <c r="B124" s="25">
        <v>2.6752229573798744E-2</v>
      </c>
      <c r="C124" s="26">
        <f t="shared" si="2"/>
        <v>2.6864771959104278E-2</v>
      </c>
      <c r="D124" s="27">
        <f t="shared" si="3"/>
        <v>5.900973456502312E-3</v>
      </c>
    </row>
    <row r="125" spans="1:4" x14ac:dyDescent="0.25">
      <c r="A125" s="8" t="s">
        <v>302</v>
      </c>
      <c r="B125" s="25">
        <v>2.7093795740403083E-2</v>
      </c>
      <c r="C125" s="26">
        <f t="shared" si="2"/>
        <v>2.7075164347794188E-2</v>
      </c>
      <c r="D125" s="27">
        <f t="shared" si="3"/>
        <v>7.8315345095869571E-3</v>
      </c>
    </row>
    <row r="126" spans="1:4" x14ac:dyDescent="0.25">
      <c r="A126" s="8" t="s">
        <v>303</v>
      </c>
      <c r="B126" s="25">
        <v>2.7191894614673116E-2</v>
      </c>
      <c r="C126" s="26">
        <f t="shared" si="2"/>
        <v>2.7200713969223744E-2</v>
      </c>
      <c r="D126" s="27">
        <f t="shared" si="3"/>
        <v>4.6370769837924541E-3</v>
      </c>
    </row>
    <row r="127" spans="1:4" x14ac:dyDescent="0.25">
      <c r="A127" s="8" t="s">
        <v>304</v>
      </c>
      <c r="B127" s="25">
        <v>2.7601346277859734E-2</v>
      </c>
      <c r="C127" s="26">
        <f t="shared" si="2"/>
        <v>2.7344164462181898E-2</v>
      </c>
      <c r="D127" s="27">
        <f t="shared" si="3"/>
        <v>5.2737767516124467E-3</v>
      </c>
    </row>
    <row r="128" spans="1:4" x14ac:dyDescent="0.25">
      <c r="A128" s="8" t="s">
        <v>305</v>
      </c>
      <c r="B128" s="25">
        <v>2.7364303639384049E-2</v>
      </c>
      <c r="C128" s="26">
        <f t="shared" si="2"/>
        <v>2.7417191766288727E-2</v>
      </c>
      <c r="D128" s="27">
        <f t="shared" si="3"/>
        <v>2.6706723552598621E-3</v>
      </c>
    </row>
    <row r="129" spans="1:4" x14ac:dyDescent="0.25">
      <c r="A129" s="8" t="s">
        <v>306</v>
      </c>
      <c r="B129" s="25">
        <v>2.7469482038589503E-2</v>
      </c>
      <c r="C129" s="26">
        <f t="shared" si="2"/>
        <v>2.7514523426648195E-2</v>
      </c>
      <c r="D129" s="27">
        <f t="shared" si="3"/>
        <v>3.5500229632978719E-3</v>
      </c>
    </row>
    <row r="130" spans="1:4" x14ac:dyDescent="0.25">
      <c r="A130" s="8" t="s">
        <v>307</v>
      </c>
      <c r="B130" s="25">
        <v>2.7458932260937242E-2</v>
      </c>
      <c r="C130" s="26">
        <f t="shared" si="2"/>
        <v>2.7592103396541369E-2</v>
      </c>
      <c r="D130" s="27">
        <f t="shared" si="3"/>
        <v>2.8196007137828438E-3</v>
      </c>
    </row>
    <row r="131" spans="1:4" x14ac:dyDescent="0.25">
      <c r="A131" s="8" t="s">
        <v>308</v>
      </c>
      <c r="B131" s="25">
        <v>2.767855291647044E-2</v>
      </c>
      <c r="C131" s="26">
        <f t="shared" si="2"/>
        <v>2.779246437829495E-2</v>
      </c>
      <c r="D131" s="27">
        <f t="shared" si="3"/>
        <v>7.2615334494106065E-3</v>
      </c>
    </row>
    <row r="132" spans="1:4" x14ac:dyDescent="0.25">
      <c r="A132" s="8" t="s">
        <v>309</v>
      </c>
      <c r="B132" s="25">
        <v>2.7989246127325618E-2</v>
      </c>
      <c r="C132" s="26">
        <f t="shared" si="2"/>
        <v>2.8045226590231377E-2</v>
      </c>
      <c r="D132" s="27">
        <f t="shared" si="3"/>
        <v>9.0946311379938027E-3</v>
      </c>
    </row>
    <row r="133" spans="1:4" x14ac:dyDescent="0.25">
      <c r="A133" s="8" t="s">
        <v>310</v>
      </c>
      <c r="B133" s="25">
        <v>2.8366108548151966E-2</v>
      </c>
      <c r="C133" s="26">
        <f t="shared" si="2"/>
        <v>2.8407547361928197E-2</v>
      </c>
      <c r="D133" s="27">
        <f t="shared" si="3"/>
        <v>1.2919160076354075E-2</v>
      </c>
    </row>
    <row r="134" spans="1:4" x14ac:dyDescent="0.25">
      <c r="A134" s="8" t="s">
        <v>311</v>
      </c>
      <c r="B134" s="25">
        <v>2.8733293098271613E-2</v>
      </c>
      <c r="C134" s="26">
        <f t="shared" ref="C134:C197" si="4">AVERAGE(B132:B136)</f>
        <v>2.8817191629888238E-2</v>
      </c>
      <c r="D134" s="27">
        <f t="shared" si="3"/>
        <v>1.4420261726256767E-2</v>
      </c>
    </row>
    <row r="135" spans="1:4" x14ac:dyDescent="0.25">
      <c r="A135" s="8" t="s">
        <v>312</v>
      </c>
      <c r="B135" s="25">
        <v>2.9270536119421351E-2</v>
      </c>
      <c r="C135" s="26">
        <f t="shared" si="4"/>
        <v>2.9180089689780909E-2</v>
      </c>
      <c r="D135" s="27">
        <f t="shared" ref="D135:D198" si="5">C135/C134-1</f>
        <v>1.2593109854476037E-2</v>
      </c>
    </row>
    <row r="136" spans="1:4" x14ac:dyDescent="0.25">
      <c r="A136" s="8" t="s">
        <v>313</v>
      </c>
      <c r="B136" s="25">
        <v>2.9726774256270658E-2</v>
      </c>
      <c r="C136" s="26">
        <f t="shared" si="4"/>
        <v>2.9546452433235986E-2</v>
      </c>
      <c r="D136" s="27">
        <f t="shared" si="5"/>
        <v>1.2555230204908563E-2</v>
      </c>
    </row>
    <row r="137" spans="1:4" x14ac:dyDescent="0.25">
      <c r="A137" s="8" t="s">
        <v>314</v>
      </c>
      <c r="B137" s="25">
        <v>2.9803736426788966E-2</v>
      </c>
      <c r="C137" s="26">
        <f t="shared" si="4"/>
        <v>2.9892676746102059E-2</v>
      </c>
      <c r="D137" s="27">
        <f t="shared" si="5"/>
        <v>1.1717965588200929E-2</v>
      </c>
    </row>
    <row r="138" spans="1:4" x14ac:dyDescent="0.25">
      <c r="A138" s="8" t="s">
        <v>315</v>
      </c>
      <c r="B138" s="25">
        <v>3.0197922265427359E-2</v>
      </c>
      <c r="C138" s="26">
        <f t="shared" si="4"/>
        <v>3.015788375009152E-2</v>
      </c>
      <c r="D138" s="27">
        <f t="shared" si="5"/>
        <v>8.8719724313093273E-3</v>
      </c>
    </row>
    <row r="139" spans="1:4" x14ac:dyDescent="0.25">
      <c r="A139" s="8" t="s">
        <v>316</v>
      </c>
      <c r="B139" s="25">
        <v>3.0464414662601965E-2</v>
      </c>
      <c r="C139" s="26">
        <f t="shared" si="4"/>
        <v>3.0362254315071509E-2</v>
      </c>
      <c r="D139" s="27">
        <f t="shared" si="5"/>
        <v>6.7766878695316723E-3</v>
      </c>
    </row>
    <row r="140" spans="1:4" x14ac:dyDescent="0.25">
      <c r="A140" s="8" t="s">
        <v>317</v>
      </c>
      <c r="B140" s="25">
        <v>3.0596571139368631E-2</v>
      </c>
      <c r="C140" s="26">
        <f t="shared" si="4"/>
        <v>3.0602487772275932E-2</v>
      </c>
      <c r="D140" s="27">
        <f t="shared" si="5"/>
        <v>7.9122404651348344E-3</v>
      </c>
    </row>
    <row r="141" spans="1:4" x14ac:dyDescent="0.25">
      <c r="A141" s="8" t="s">
        <v>318</v>
      </c>
      <c r="B141" s="25">
        <v>3.0748627081170606E-2</v>
      </c>
      <c r="C141" s="26">
        <f t="shared" si="4"/>
        <v>3.0800587930606922E-2</v>
      </c>
      <c r="D141" s="27">
        <f t="shared" si="5"/>
        <v>6.4733351028558594E-3</v>
      </c>
    </row>
    <row r="142" spans="1:4" x14ac:dyDescent="0.25">
      <c r="A142" s="8" t="s">
        <v>319</v>
      </c>
      <c r="B142" s="25">
        <v>3.100490371281113E-2</v>
      </c>
      <c r="C142" s="26">
        <f t="shared" si="4"/>
        <v>3.0990460974054824E-2</v>
      </c>
      <c r="D142" s="27">
        <f t="shared" si="5"/>
        <v>6.1645915290864384E-3</v>
      </c>
    </row>
    <row r="143" spans="1:4" x14ac:dyDescent="0.25">
      <c r="A143" s="8" t="s">
        <v>320</v>
      </c>
      <c r="B143" s="25">
        <v>3.1188423057082262E-2</v>
      </c>
      <c r="C143" s="26">
        <f t="shared" si="4"/>
        <v>3.1218142848268814E-2</v>
      </c>
      <c r="D143" s="27">
        <f t="shared" si="5"/>
        <v>7.3468372866285492E-3</v>
      </c>
    </row>
    <row r="144" spans="1:4" x14ac:dyDescent="0.25">
      <c r="A144" s="8" t="s">
        <v>321</v>
      </c>
      <c r="B144" s="25">
        <v>3.1413779879841494E-2</v>
      </c>
      <c r="C144" s="26">
        <f t="shared" si="4"/>
        <v>3.1436899838635193E-2</v>
      </c>
      <c r="D144" s="27">
        <f t="shared" si="5"/>
        <v>7.0073672040522617E-3</v>
      </c>
    </row>
    <row r="145" spans="1:4" x14ac:dyDescent="0.25">
      <c r="A145" s="8" t="s">
        <v>322</v>
      </c>
      <c r="B145" s="25">
        <v>3.1734980510438597E-2</v>
      </c>
      <c r="C145" s="26">
        <f t="shared" si="4"/>
        <v>3.1661561668482094E-2</v>
      </c>
      <c r="D145" s="27">
        <f t="shared" si="5"/>
        <v>7.146437180513443E-3</v>
      </c>
    </row>
    <row r="146" spans="1:4" x14ac:dyDescent="0.25">
      <c r="A146" s="8" t="s">
        <v>323</v>
      </c>
      <c r="B146" s="25">
        <v>3.1842412033002476E-2</v>
      </c>
      <c r="C146" s="26">
        <f t="shared" si="4"/>
        <v>3.194990495745325E-2</v>
      </c>
      <c r="D146" s="27">
        <f t="shared" si="5"/>
        <v>9.1070456975654857E-3</v>
      </c>
    </row>
    <row r="147" spans="1:4" x14ac:dyDescent="0.25">
      <c r="A147" s="8" t="s">
        <v>324</v>
      </c>
      <c r="B147" s="25">
        <v>3.2128212862045633E-2</v>
      </c>
      <c r="C147" s="26">
        <f t="shared" si="4"/>
        <v>3.2250782795093462E-2</v>
      </c>
      <c r="D147" s="27">
        <f t="shared" si="5"/>
        <v>9.417174731533029E-3</v>
      </c>
    </row>
    <row r="148" spans="1:4" x14ac:dyDescent="0.25">
      <c r="A148" s="8" t="s">
        <v>325</v>
      </c>
      <c r="B148" s="25">
        <v>3.263013950193807E-2</v>
      </c>
      <c r="C148" s="26">
        <f t="shared" si="4"/>
        <v>3.2518469694577418E-2</v>
      </c>
      <c r="D148" s="27">
        <f t="shared" si="5"/>
        <v>8.3001675086373794E-3</v>
      </c>
    </row>
    <row r="149" spans="1:4" x14ac:dyDescent="0.25">
      <c r="A149" s="8" t="s">
        <v>326</v>
      </c>
      <c r="B149" s="25">
        <v>3.2918169068042541E-2</v>
      </c>
      <c r="C149" s="26">
        <f t="shared" si="4"/>
        <v>3.2768906211325402E-2</v>
      </c>
      <c r="D149" s="27">
        <f t="shared" si="5"/>
        <v>7.701362305795989E-3</v>
      </c>
    </row>
    <row r="150" spans="1:4" x14ac:dyDescent="0.25">
      <c r="A150" s="8" t="s">
        <v>327</v>
      </c>
      <c r="B150" s="25">
        <v>3.3073415007858376E-2</v>
      </c>
      <c r="C150" s="26">
        <f t="shared" si="4"/>
        <v>3.3023444297355854E-2</v>
      </c>
      <c r="D150" s="27">
        <f t="shared" si="5"/>
        <v>7.7676711083656258E-3</v>
      </c>
    </row>
    <row r="151" spans="1:4" x14ac:dyDescent="0.25">
      <c r="A151" s="8" t="s">
        <v>328</v>
      </c>
      <c r="B151" s="25">
        <v>3.3094594616742412E-2</v>
      </c>
      <c r="C151" s="26">
        <f t="shared" si="4"/>
        <v>3.3183340382093994E-2</v>
      </c>
      <c r="D151" s="27">
        <f t="shared" si="5"/>
        <v>4.8418960571880998E-3</v>
      </c>
    </row>
    <row r="152" spans="1:4" x14ac:dyDescent="0.25">
      <c r="A152" s="8" t="s">
        <v>329</v>
      </c>
      <c r="B152" s="25">
        <v>3.3400903292197873E-2</v>
      </c>
      <c r="C152" s="26">
        <f t="shared" si="4"/>
        <v>3.3255008837692071E-2</v>
      </c>
      <c r="D152" s="27">
        <f t="shared" si="5"/>
        <v>2.1597721860679986E-3</v>
      </c>
    </row>
    <row r="153" spans="1:4" x14ac:dyDescent="0.25">
      <c r="A153" s="8" t="s">
        <v>330</v>
      </c>
      <c r="B153" s="25">
        <v>3.3429619925628776E-2</v>
      </c>
      <c r="C153" s="26">
        <f t="shared" si="4"/>
        <v>3.3257994478513853E-2</v>
      </c>
      <c r="D153" s="27">
        <f t="shared" si="5"/>
        <v>8.9780184282961528E-5</v>
      </c>
    </row>
    <row r="154" spans="1:4" x14ac:dyDescent="0.25">
      <c r="A154" s="8" t="s">
        <v>331</v>
      </c>
      <c r="B154" s="25">
        <v>3.327651134603294E-2</v>
      </c>
      <c r="C154" s="26">
        <f t="shared" si="4"/>
        <v>3.3330785815443298E-2</v>
      </c>
      <c r="D154" s="27">
        <f t="shared" si="5"/>
        <v>2.1886869028278078E-3</v>
      </c>
    </row>
    <row r="155" spans="1:4" x14ac:dyDescent="0.25">
      <c r="A155" s="8" t="s">
        <v>332</v>
      </c>
      <c r="B155" s="25">
        <v>3.3088343211967262E-2</v>
      </c>
      <c r="C155" s="26">
        <f t="shared" si="4"/>
        <v>3.3347629343565263E-2</v>
      </c>
      <c r="D155" s="27">
        <f t="shared" si="5"/>
        <v>5.0534446488081919E-4</v>
      </c>
    </row>
    <row r="156" spans="1:4" x14ac:dyDescent="0.25">
      <c r="A156" s="8" t="s">
        <v>333</v>
      </c>
      <c r="B156" s="25">
        <v>3.3458551301389645E-2</v>
      </c>
      <c r="C156" s="26">
        <f t="shared" si="4"/>
        <v>3.3419082449196426E-2</v>
      </c>
      <c r="D156" s="27">
        <f t="shared" si="5"/>
        <v>2.1426742181585023E-3</v>
      </c>
    </row>
    <row r="157" spans="1:4" x14ac:dyDescent="0.25">
      <c r="A157" s="8" t="s">
        <v>334</v>
      </c>
      <c r="B157" s="25">
        <v>3.3485120932807665E-2</v>
      </c>
      <c r="C157" s="26">
        <f t="shared" si="4"/>
        <v>3.3567981454601027E-2</v>
      </c>
      <c r="D157" s="27">
        <f t="shared" si="5"/>
        <v>4.4555084847395232E-3</v>
      </c>
    </row>
    <row r="158" spans="1:4" x14ac:dyDescent="0.25">
      <c r="A158" s="8" t="s">
        <v>335</v>
      </c>
      <c r="B158" s="25">
        <v>3.3786885453784603E-2</v>
      </c>
      <c r="C158" s="26">
        <f t="shared" si="4"/>
        <v>3.3789253690427346E-2</v>
      </c>
      <c r="D158" s="27">
        <f t="shared" si="5"/>
        <v>6.5917647185780304E-3</v>
      </c>
    </row>
    <row r="159" spans="1:4" x14ac:dyDescent="0.25">
      <c r="A159" s="8" t="s">
        <v>336</v>
      </c>
      <c r="B159" s="25">
        <v>3.4021006373055933E-2</v>
      </c>
      <c r="C159" s="26">
        <f t="shared" si="4"/>
        <v>3.3999337335823339E-2</v>
      </c>
      <c r="D159" s="27">
        <f t="shared" si="5"/>
        <v>6.2174692380232432E-3</v>
      </c>
    </row>
    <row r="160" spans="1:4" x14ac:dyDescent="0.25">
      <c r="A160" s="8" t="s">
        <v>337</v>
      </c>
      <c r="B160" s="25">
        <v>3.4194704391098868E-2</v>
      </c>
      <c r="C160" s="26">
        <f t="shared" si="4"/>
        <v>3.4253984915284419E-2</v>
      </c>
      <c r="D160" s="27">
        <f t="shared" si="5"/>
        <v>7.4897806667770794E-3</v>
      </c>
    </row>
    <row r="161" spans="1:4" x14ac:dyDescent="0.25">
      <c r="A161" s="8" t="s">
        <v>338</v>
      </c>
      <c r="B161" s="25">
        <v>3.4508969528369633E-2</v>
      </c>
      <c r="C161" s="26">
        <f t="shared" si="4"/>
        <v>3.4535303832259265E-2</v>
      </c>
      <c r="D161" s="27">
        <f t="shared" si="5"/>
        <v>8.2127354721091006E-3</v>
      </c>
    </row>
    <row r="162" spans="1:4" x14ac:dyDescent="0.25">
      <c r="A162" s="8" t="s">
        <v>339</v>
      </c>
      <c r="B162" s="25">
        <v>3.4758358830113058E-2</v>
      </c>
      <c r="C162" s="26">
        <f t="shared" si="4"/>
        <v>3.4858081515138598E-2</v>
      </c>
      <c r="D162" s="27">
        <f t="shared" si="5"/>
        <v>9.3463107910412013E-3</v>
      </c>
    </row>
    <row r="163" spans="1:4" x14ac:dyDescent="0.25">
      <c r="A163" s="8" t="s">
        <v>340</v>
      </c>
      <c r="B163" s="25">
        <v>3.5193480038658839E-2</v>
      </c>
      <c r="C163" s="26">
        <f t="shared" si="4"/>
        <v>3.5202980522867675E-2</v>
      </c>
      <c r="D163" s="27">
        <f t="shared" si="5"/>
        <v>9.8943772215143166E-3</v>
      </c>
    </row>
    <row r="164" spans="1:4" x14ac:dyDescent="0.25">
      <c r="A164" s="8" t="s">
        <v>341</v>
      </c>
      <c r="B164" s="25">
        <v>3.5634894787452596E-2</v>
      </c>
      <c r="C164" s="26">
        <f t="shared" si="4"/>
        <v>3.5568474735937494E-2</v>
      </c>
      <c r="D164" s="27">
        <f t="shared" si="5"/>
        <v>1.0382479200373274E-2</v>
      </c>
    </row>
    <row r="165" spans="1:4" x14ac:dyDescent="0.25">
      <c r="A165" s="8" t="s">
        <v>342</v>
      </c>
      <c r="B165" s="25">
        <v>3.5919199429744246E-2</v>
      </c>
      <c r="C165" s="26">
        <f t="shared" si="4"/>
        <v>3.5788153324683304E-2</v>
      </c>
      <c r="D165" s="27">
        <f t="shared" si="5"/>
        <v>6.1762161682983319E-3</v>
      </c>
    </row>
    <row r="166" spans="1:4" x14ac:dyDescent="0.25">
      <c r="A166" s="8" t="s">
        <v>343</v>
      </c>
      <c r="B166" s="25">
        <v>3.6336440593718697E-2</v>
      </c>
      <c r="C166" s="26">
        <f t="shared" si="4"/>
        <v>3.5979792383029098E-2</v>
      </c>
      <c r="D166" s="27">
        <f t="shared" si="5"/>
        <v>5.3548182999880733E-3</v>
      </c>
    </row>
    <row r="167" spans="1:4" x14ac:dyDescent="0.25">
      <c r="A167" s="8" t="s">
        <v>344</v>
      </c>
      <c r="B167" s="25">
        <v>3.5856751773842115E-2</v>
      </c>
      <c r="C167" s="26">
        <f t="shared" si="4"/>
        <v>3.6122999371866367E-2</v>
      </c>
      <c r="D167" s="27">
        <f t="shared" si="5"/>
        <v>3.9802060921512172E-3</v>
      </c>
    </row>
    <row r="168" spans="1:4" x14ac:dyDescent="0.25">
      <c r="A168" s="8" t="s">
        <v>345</v>
      </c>
      <c r="B168" s="25">
        <v>3.6151675330387822E-2</v>
      </c>
      <c r="C168" s="26">
        <f t="shared" si="4"/>
        <v>3.6230329877300661E-2</v>
      </c>
      <c r="D168" s="27">
        <f t="shared" si="5"/>
        <v>2.9712512056208062E-3</v>
      </c>
    </row>
    <row r="169" spans="1:4" x14ac:dyDescent="0.25">
      <c r="A169" s="8" t="s">
        <v>346</v>
      </c>
      <c r="B169" s="25">
        <v>3.6350929731638955E-2</v>
      </c>
      <c r="C169" s="26">
        <f t="shared" si="4"/>
        <v>3.6272766973136042E-2</v>
      </c>
      <c r="D169" s="27">
        <f t="shared" si="5"/>
        <v>1.1713140890270424E-3</v>
      </c>
    </row>
    <row r="170" spans="1:4" x14ac:dyDescent="0.25">
      <c r="A170" s="8" t="s">
        <v>347</v>
      </c>
      <c r="B170" s="25">
        <v>3.6455851956915732E-2</v>
      </c>
      <c r="C170" s="26">
        <f t="shared" si="4"/>
        <v>3.6461870561174711E-2</v>
      </c>
      <c r="D170" s="27">
        <f t="shared" si="5"/>
        <v>5.2133764203519117E-3</v>
      </c>
    </row>
    <row r="171" spans="1:4" x14ac:dyDescent="0.25">
      <c r="A171" s="8" t="s">
        <v>348</v>
      </c>
      <c r="B171" s="25">
        <v>3.6548626072895579E-2</v>
      </c>
      <c r="C171" s="26">
        <f t="shared" si="4"/>
        <v>3.6651198461021425E-2</v>
      </c>
      <c r="D171" s="27">
        <f t="shared" si="5"/>
        <v>5.1924900432374077E-3</v>
      </c>
    </row>
    <row r="172" spans="1:4" x14ac:dyDescent="0.25">
      <c r="A172" s="8" t="s">
        <v>349</v>
      </c>
      <c r="B172" s="25">
        <v>3.6802269714035496E-2</v>
      </c>
      <c r="C172" s="26">
        <f t="shared" si="4"/>
        <v>3.6865539630903346E-2</v>
      </c>
      <c r="D172" s="27">
        <f t="shared" si="5"/>
        <v>5.8481353647923395E-3</v>
      </c>
    </row>
    <row r="173" spans="1:4" x14ac:dyDescent="0.25">
      <c r="A173" s="8" t="s">
        <v>350</v>
      </c>
      <c r="B173" s="25">
        <v>3.70983148296214E-2</v>
      </c>
      <c r="C173" s="26">
        <f t="shared" si="4"/>
        <v>3.7145330961846426E-2</v>
      </c>
      <c r="D173" s="27">
        <f t="shared" si="5"/>
        <v>7.5895086236181797E-3</v>
      </c>
    </row>
    <row r="174" spans="1:4" x14ac:dyDescent="0.25">
      <c r="A174" s="8" t="s">
        <v>351</v>
      </c>
      <c r="B174" s="25">
        <v>3.7422635581048511E-2</v>
      </c>
      <c r="C174" s="26">
        <f t="shared" si="4"/>
        <v>3.7436405763304641E-2</v>
      </c>
      <c r="D174" s="27">
        <f t="shared" si="5"/>
        <v>7.83610736318896E-3</v>
      </c>
    </row>
    <row r="175" spans="1:4" x14ac:dyDescent="0.25">
      <c r="A175" s="8" t="s">
        <v>352</v>
      </c>
      <c r="B175" s="25">
        <v>3.7854808611631173E-2</v>
      </c>
      <c r="C175" s="26">
        <f t="shared" si="4"/>
        <v>3.7680805817729243E-2</v>
      </c>
      <c r="D175" s="27">
        <f t="shared" si="5"/>
        <v>6.5284059578221143E-3</v>
      </c>
    </row>
    <row r="176" spans="1:4" x14ac:dyDescent="0.25">
      <c r="A176" s="8" t="s">
        <v>353</v>
      </c>
      <c r="B176" s="25">
        <v>3.8004000080186652E-2</v>
      </c>
      <c r="C176" s="26">
        <f t="shared" si="4"/>
        <v>3.791967012669404E-2</v>
      </c>
      <c r="D176" s="27">
        <f t="shared" si="5"/>
        <v>6.339150763394974E-3</v>
      </c>
    </row>
    <row r="177" spans="1:4" x14ac:dyDescent="0.25">
      <c r="A177" s="8" t="s">
        <v>354</v>
      </c>
      <c r="B177" s="25">
        <v>3.8024269986158453E-2</v>
      </c>
      <c r="C177" s="26">
        <f t="shared" si="4"/>
        <v>3.8118562049464337E-2</v>
      </c>
      <c r="D177" s="27">
        <f t="shared" si="5"/>
        <v>5.2450857854453581E-3</v>
      </c>
    </row>
    <row r="178" spans="1:4" x14ac:dyDescent="0.25">
      <c r="A178" s="8" t="s">
        <v>355</v>
      </c>
      <c r="B178" s="25">
        <v>3.8292636374445396E-2</v>
      </c>
      <c r="C178" s="26">
        <f t="shared" si="4"/>
        <v>3.8269640625595666E-2</v>
      </c>
      <c r="D178" s="27">
        <f t="shared" si="5"/>
        <v>3.9633860252987763E-3</v>
      </c>
    </row>
    <row r="179" spans="1:4" x14ac:dyDescent="0.25">
      <c r="A179" s="8" t="s">
        <v>356</v>
      </c>
      <c r="B179" s="25">
        <v>3.8417095194900018E-2</v>
      </c>
      <c r="C179" s="26">
        <f t="shared" si="4"/>
        <v>3.8424559362852551E-2</v>
      </c>
      <c r="D179" s="27">
        <f t="shared" si="5"/>
        <v>4.0480844534838134E-3</v>
      </c>
    </row>
    <row r="180" spans="1:4" x14ac:dyDescent="0.25">
      <c r="A180" s="8" t="s">
        <v>357</v>
      </c>
      <c r="B180" s="25">
        <v>3.8610201492287825E-2</v>
      </c>
      <c r="C180" s="26">
        <f t="shared" si="4"/>
        <v>3.8594231980499757E-2</v>
      </c>
      <c r="D180" s="27">
        <f t="shared" si="5"/>
        <v>4.4157335948851184E-3</v>
      </c>
    </row>
    <row r="181" spans="1:4" x14ac:dyDescent="0.25">
      <c r="A181" s="8" t="s">
        <v>358</v>
      </c>
      <c r="B181" s="25">
        <v>3.8778593766471067E-2</v>
      </c>
      <c r="C181" s="26">
        <f t="shared" si="4"/>
        <v>3.8759261268416625E-2</v>
      </c>
      <c r="D181" s="27">
        <f t="shared" si="5"/>
        <v>4.2760091197111549E-3</v>
      </c>
    </row>
    <row r="182" spans="1:4" x14ac:dyDescent="0.25">
      <c r="A182" s="8" t="s">
        <v>359</v>
      </c>
      <c r="B182" s="25">
        <v>3.8872633074394453E-2</v>
      </c>
      <c r="C182" s="26">
        <f t="shared" si="4"/>
        <v>3.8944569559410426E-2</v>
      </c>
      <c r="D182" s="27">
        <f t="shared" si="5"/>
        <v>4.7810067821081326E-3</v>
      </c>
    </row>
    <row r="183" spans="1:4" x14ac:dyDescent="0.25">
      <c r="A183" s="8" t="s">
        <v>360</v>
      </c>
      <c r="B183" s="25">
        <v>3.9117782814029736E-2</v>
      </c>
      <c r="C183" s="26">
        <f t="shared" si="4"/>
        <v>3.9131253557598895E-2</v>
      </c>
      <c r="D183" s="27">
        <f t="shared" si="5"/>
        <v>4.7935822709166409E-3</v>
      </c>
    </row>
    <row r="184" spans="1:4" x14ac:dyDescent="0.25">
      <c r="A184" s="8" t="s">
        <v>361</v>
      </c>
      <c r="B184" s="25">
        <v>3.9343636649869049E-2</v>
      </c>
      <c r="C184" s="26">
        <f t="shared" si="4"/>
        <v>3.933171465934171E-2</v>
      </c>
      <c r="D184" s="27">
        <f t="shared" si="5"/>
        <v>5.1227876318284959E-3</v>
      </c>
    </row>
    <row r="185" spans="1:4" x14ac:dyDescent="0.25">
      <c r="A185" s="8" t="s">
        <v>362</v>
      </c>
      <c r="B185" s="25">
        <v>3.9543621483230179E-2</v>
      </c>
      <c r="C185" s="26">
        <f t="shared" si="4"/>
        <v>3.9540300037783235E-2</v>
      </c>
      <c r="D185" s="27">
        <f t="shared" si="5"/>
        <v>5.3032363386167347E-3</v>
      </c>
    </row>
    <row r="186" spans="1:4" x14ac:dyDescent="0.25">
      <c r="A186" s="8" t="s">
        <v>363</v>
      </c>
      <c r="B186" s="25">
        <v>3.9780899275185147E-2</v>
      </c>
      <c r="C186" s="26">
        <f t="shared" si="4"/>
        <v>3.9733276561604504E-2</v>
      </c>
      <c r="D186" s="27">
        <f t="shared" si="5"/>
        <v>4.8805022631812633E-3</v>
      </c>
    </row>
    <row r="187" spans="1:4" x14ac:dyDescent="0.25">
      <c r="A187" s="8" t="s">
        <v>364</v>
      </c>
      <c r="B187" s="25">
        <v>3.9915559966602079E-2</v>
      </c>
      <c r="C187" s="26">
        <f t="shared" si="4"/>
        <v>3.9906809274533328E-2</v>
      </c>
      <c r="D187" s="27">
        <f t="shared" si="5"/>
        <v>4.3674402905022891E-3</v>
      </c>
    </row>
    <row r="188" spans="1:4" x14ac:dyDescent="0.25">
      <c r="A188" s="8" t="s">
        <v>365</v>
      </c>
      <c r="B188" s="25">
        <v>4.008266543313603E-2</v>
      </c>
      <c r="C188" s="26">
        <f t="shared" si="4"/>
        <v>4.0040698148428262E-2</v>
      </c>
      <c r="D188" s="27">
        <f t="shared" si="5"/>
        <v>3.3550383087224134E-3</v>
      </c>
    </row>
    <row r="189" spans="1:4" x14ac:dyDescent="0.25">
      <c r="A189" s="8" t="s">
        <v>366</v>
      </c>
      <c r="B189" s="25">
        <v>4.021130021451319E-2</v>
      </c>
      <c r="C189" s="26">
        <f t="shared" si="4"/>
        <v>4.0215451862697857E-2</v>
      </c>
      <c r="D189" s="27">
        <f t="shared" si="5"/>
        <v>4.3644022794455672E-3</v>
      </c>
    </row>
    <row r="190" spans="1:4" x14ac:dyDescent="0.25">
      <c r="A190" s="8" t="s">
        <v>367</v>
      </c>
      <c r="B190" s="25">
        <v>4.0213065852704864E-2</v>
      </c>
      <c r="C190" s="26">
        <f t="shared" si="4"/>
        <v>4.0397635092574116E-2</v>
      </c>
      <c r="D190" s="27">
        <f t="shared" si="5"/>
        <v>4.5301798547052741E-3</v>
      </c>
    </row>
    <row r="191" spans="1:4" x14ac:dyDescent="0.25">
      <c r="A191" s="8" t="s">
        <v>368</v>
      </c>
      <c r="B191" s="25">
        <v>4.0654667846533092E-2</v>
      </c>
      <c r="C191" s="26">
        <f t="shared" si="4"/>
        <v>4.0581102639782984E-2</v>
      </c>
      <c r="D191" s="27">
        <f t="shared" si="5"/>
        <v>4.5415417706615724E-3</v>
      </c>
    </row>
    <row r="192" spans="1:4" x14ac:dyDescent="0.25">
      <c r="A192" s="8" t="s">
        <v>369</v>
      </c>
      <c r="B192" s="25">
        <v>4.0826476115983425E-2</v>
      </c>
      <c r="C192" s="26">
        <f t="shared" si="4"/>
        <v>4.0767908336442504E-2</v>
      </c>
      <c r="D192" s="27">
        <f t="shared" si="5"/>
        <v>4.6032681348679994E-3</v>
      </c>
    </row>
    <row r="193" spans="1:4" x14ac:dyDescent="0.25">
      <c r="A193" s="8" t="s">
        <v>370</v>
      </c>
      <c r="B193" s="25">
        <v>4.1000003169180357E-2</v>
      </c>
      <c r="C193" s="26">
        <f t="shared" si="4"/>
        <v>4.0964930167724317E-2</v>
      </c>
      <c r="D193" s="27">
        <f t="shared" si="5"/>
        <v>4.8327677166035699E-3</v>
      </c>
    </row>
    <row r="194" spans="1:4" x14ac:dyDescent="0.25">
      <c r="A194" s="8" t="s">
        <v>371</v>
      </c>
      <c r="B194" s="25">
        <v>4.1145328697810797E-2</v>
      </c>
      <c r="C194" s="26">
        <f t="shared" si="4"/>
        <v>4.1154030832062323E-2</v>
      </c>
      <c r="D194" s="27">
        <f t="shared" si="5"/>
        <v>4.6161598119114355E-3</v>
      </c>
    </row>
    <row r="195" spans="1:4" x14ac:dyDescent="0.25">
      <c r="A195" s="8" t="s">
        <v>372</v>
      </c>
      <c r="B195" s="25">
        <v>4.1198175009113901E-2</v>
      </c>
      <c r="C195" s="26">
        <f t="shared" si="4"/>
        <v>4.1379849843881225E-2</v>
      </c>
      <c r="D195" s="27">
        <f t="shared" si="5"/>
        <v>5.4871663176907504E-3</v>
      </c>
    </row>
    <row r="196" spans="1:4" x14ac:dyDescent="0.25">
      <c r="A196" s="8" t="s">
        <v>373</v>
      </c>
      <c r="B196" s="25">
        <v>4.1600171168223121E-2</v>
      </c>
      <c r="C196" s="26">
        <f t="shared" si="4"/>
        <v>4.1645400832252141E-2</v>
      </c>
      <c r="D196" s="27">
        <f t="shared" si="5"/>
        <v>6.4173985496029928E-3</v>
      </c>
    </row>
    <row r="197" spans="1:4" x14ac:dyDescent="0.25">
      <c r="A197" s="8" t="s">
        <v>374</v>
      </c>
      <c r="B197" s="25">
        <v>4.1955571175077935E-2</v>
      </c>
      <c r="C197" s="26">
        <f t="shared" si="4"/>
        <v>4.1956343324996349E-2</v>
      </c>
      <c r="D197" s="27">
        <f t="shared" si="5"/>
        <v>7.4664305428751021E-3</v>
      </c>
    </row>
    <row r="198" spans="1:4" x14ac:dyDescent="0.25">
      <c r="A198" s="8" t="s">
        <v>375</v>
      </c>
      <c r="B198" s="25">
        <v>4.2327758111034945E-2</v>
      </c>
      <c r="C198" s="26">
        <f t="shared" ref="C198:C261" si="6">AVERAGE(B196:B200)</f>
        <v>4.2291437368802615E-2</v>
      </c>
      <c r="D198" s="27">
        <f t="shared" si="5"/>
        <v>7.9867313795820571E-3</v>
      </c>
    </row>
    <row r="199" spans="1:4" x14ac:dyDescent="0.25">
      <c r="A199" s="8" t="s">
        <v>376</v>
      </c>
      <c r="B199" s="25">
        <v>4.2700041161531824E-2</v>
      </c>
      <c r="C199" s="26">
        <f t="shared" si="6"/>
        <v>4.2545773409144047E-2</v>
      </c>
      <c r="D199" s="27">
        <f t="shared" ref="D199:D262" si="7">C199/C198-1</f>
        <v>6.0138897177575146E-3</v>
      </c>
    </row>
    <row r="200" spans="1:4" x14ac:dyDescent="0.25">
      <c r="A200" s="8" t="s">
        <v>377</v>
      </c>
      <c r="B200" s="25">
        <v>4.2873645228145275E-2</v>
      </c>
      <c r="C200" s="26">
        <f t="shared" si="6"/>
        <v>4.2785912286797498E-2</v>
      </c>
      <c r="D200" s="27">
        <f t="shared" si="7"/>
        <v>5.64424755766324E-3</v>
      </c>
    </row>
    <row r="201" spans="1:4" x14ac:dyDescent="0.25">
      <c r="A201" s="8" t="s">
        <v>378</v>
      </c>
      <c r="B201" s="25">
        <v>4.2871851369930276E-2</v>
      </c>
      <c r="C201" s="26">
        <f t="shared" si="6"/>
        <v>4.3004668977980789E-2</v>
      </c>
      <c r="D201" s="27">
        <f t="shared" si="7"/>
        <v>5.1128205404842308E-3</v>
      </c>
    </row>
    <row r="202" spans="1:4" x14ac:dyDescent="0.25">
      <c r="A202" s="8" t="s">
        <v>379</v>
      </c>
      <c r="B202" s="25">
        <v>4.315626556334521E-2</v>
      </c>
      <c r="C202" s="26">
        <f t="shared" si="6"/>
        <v>4.3138068169795471E-2</v>
      </c>
      <c r="D202" s="27">
        <f t="shared" si="7"/>
        <v>3.1019699717484972E-3</v>
      </c>
    </row>
    <row r="203" spans="1:4" x14ac:dyDescent="0.25">
      <c r="A203" s="8" t="s">
        <v>380</v>
      </c>
      <c r="B203" s="25">
        <v>4.3421541566951348E-2</v>
      </c>
      <c r="C203" s="26">
        <f t="shared" si="6"/>
        <v>4.3307943862085085E-2</v>
      </c>
      <c r="D203" s="27">
        <f t="shared" si="7"/>
        <v>3.9379531698306991E-3</v>
      </c>
    </row>
    <row r="204" spans="1:4" x14ac:dyDescent="0.25">
      <c r="A204" s="8" t="s">
        <v>381</v>
      </c>
      <c r="B204" s="25">
        <v>4.3367037120605252E-2</v>
      </c>
      <c r="C204" s="26">
        <f t="shared" si="6"/>
        <v>4.3568170695075362E-2</v>
      </c>
      <c r="D204" s="27">
        <f t="shared" si="7"/>
        <v>6.0087552024861157E-3</v>
      </c>
    </row>
    <row r="205" spans="1:4" x14ac:dyDescent="0.25">
      <c r="A205" s="8" t="s">
        <v>382</v>
      </c>
      <c r="B205" s="25">
        <v>4.3723023689593341E-2</v>
      </c>
      <c r="C205" s="26">
        <f t="shared" si="6"/>
        <v>4.3822213961957068E-2</v>
      </c>
      <c r="D205" s="27">
        <f t="shared" si="7"/>
        <v>5.830937191733554E-3</v>
      </c>
    </row>
    <row r="206" spans="1:4" x14ac:dyDescent="0.25">
      <c r="A206" s="8" t="s">
        <v>383</v>
      </c>
      <c r="B206" s="25">
        <v>4.4172985534881644E-2</v>
      </c>
      <c r="C206" s="26">
        <f t="shared" si="6"/>
        <v>4.4094450941979557E-2</v>
      </c>
      <c r="D206" s="27">
        <f t="shared" si="7"/>
        <v>6.2123054818459256E-3</v>
      </c>
    </row>
    <row r="207" spans="1:4" x14ac:dyDescent="0.25">
      <c r="A207" s="8" t="s">
        <v>384</v>
      </c>
      <c r="B207" s="25">
        <v>4.4426481897753764E-2</v>
      </c>
      <c r="C207" s="26">
        <f t="shared" si="6"/>
        <v>4.4399471081502308E-2</v>
      </c>
      <c r="D207" s="27">
        <f t="shared" si="7"/>
        <v>6.9174268645300074E-3</v>
      </c>
    </row>
    <row r="208" spans="1:4" x14ac:dyDescent="0.25">
      <c r="A208" s="8" t="s">
        <v>385</v>
      </c>
      <c r="B208" s="25">
        <v>4.4782726467063758E-2</v>
      </c>
      <c r="C208" s="26">
        <f t="shared" si="6"/>
        <v>4.4650330968968664E-2</v>
      </c>
      <c r="D208" s="27">
        <f t="shared" si="7"/>
        <v>5.6500647723001229E-3</v>
      </c>
    </row>
    <row r="209" spans="1:4" x14ac:dyDescent="0.25">
      <c r="A209" s="8" t="s">
        <v>386</v>
      </c>
      <c r="B209" s="25">
        <v>4.4892137818218998E-2</v>
      </c>
      <c r="C209" s="26">
        <f t="shared" si="6"/>
        <v>4.4878861215820257E-2</v>
      </c>
      <c r="D209" s="27">
        <f t="shared" si="7"/>
        <v>5.118220669190876E-3</v>
      </c>
    </row>
    <row r="210" spans="1:4" x14ac:dyDescent="0.25">
      <c r="A210" s="8" t="s">
        <v>387</v>
      </c>
      <c r="B210" s="25">
        <v>4.4977323126925144E-2</v>
      </c>
      <c r="C210" s="26">
        <f t="shared" si="6"/>
        <v>4.5069064775785608E-2</v>
      </c>
      <c r="D210" s="27">
        <f t="shared" si="7"/>
        <v>4.2381547751551008E-3</v>
      </c>
    </row>
    <row r="211" spans="1:4" x14ac:dyDescent="0.25">
      <c r="A211" s="8" t="s">
        <v>388</v>
      </c>
      <c r="B211" s="25">
        <v>4.5315636769139613E-2</v>
      </c>
      <c r="C211" s="26">
        <f t="shared" si="6"/>
        <v>4.5262814242341513E-2</v>
      </c>
      <c r="D211" s="27">
        <f t="shared" si="7"/>
        <v>4.298945796186171E-3</v>
      </c>
    </row>
    <row r="212" spans="1:4" x14ac:dyDescent="0.25">
      <c r="A212" s="8" t="s">
        <v>389</v>
      </c>
      <c r="B212" s="25">
        <v>4.5377499697580502E-2</v>
      </c>
      <c r="C212" s="26">
        <f t="shared" si="6"/>
        <v>4.53639352145883E-2</v>
      </c>
      <c r="D212" s="27">
        <f t="shared" si="7"/>
        <v>2.2340849533875051E-3</v>
      </c>
    </row>
    <row r="213" spans="1:4" x14ac:dyDescent="0.25">
      <c r="A213" s="8" t="s">
        <v>390</v>
      </c>
      <c r="B213" s="25">
        <v>4.5751473799843317E-2</v>
      </c>
      <c r="C213" s="26">
        <f t="shared" si="6"/>
        <v>4.5559427951933268E-2</v>
      </c>
      <c r="D213" s="27">
        <f t="shared" si="7"/>
        <v>4.3094307497841822E-3</v>
      </c>
    </row>
    <row r="214" spans="1:4" x14ac:dyDescent="0.25">
      <c r="A214" s="8" t="s">
        <v>391</v>
      </c>
      <c r="B214" s="25">
        <v>4.5397742679452902E-2</v>
      </c>
      <c r="C214" s="26">
        <f t="shared" si="6"/>
        <v>4.5753517508751861E-2</v>
      </c>
      <c r="D214" s="27">
        <f t="shared" si="7"/>
        <v>4.2601403385347236E-3</v>
      </c>
    </row>
    <row r="215" spans="1:4" x14ac:dyDescent="0.25">
      <c r="A215" s="8" t="s">
        <v>392</v>
      </c>
      <c r="B215" s="25">
        <v>4.5954786813650013E-2</v>
      </c>
      <c r="C215" s="26">
        <f t="shared" si="6"/>
        <v>4.5988683963726837E-2</v>
      </c>
      <c r="D215" s="27">
        <f t="shared" si="7"/>
        <v>5.1398552019523702E-3</v>
      </c>
    </row>
    <row r="216" spans="1:4" x14ac:dyDescent="0.25">
      <c r="A216" s="8" t="s">
        <v>393</v>
      </c>
      <c r="B216" s="25">
        <v>4.6286084553232562E-2</v>
      </c>
      <c r="C216" s="26">
        <f t="shared" si="6"/>
        <v>4.6139626336521071E-2</v>
      </c>
      <c r="D216" s="27">
        <f t="shared" si="7"/>
        <v>3.2821633450803578E-3</v>
      </c>
    </row>
    <row r="217" spans="1:4" x14ac:dyDescent="0.25">
      <c r="A217" s="8" t="s">
        <v>394</v>
      </c>
      <c r="B217" s="25">
        <v>4.6553331972455439E-2</v>
      </c>
      <c r="C217" s="26">
        <f t="shared" si="6"/>
        <v>4.6394815217049169E-2</v>
      </c>
      <c r="D217" s="27">
        <f t="shared" si="7"/>
        <v>5.5307964279309729E-3</v>
      </c>
    </row>
    <row r="218" spans="1:4" x14ac:dyDescent="0.25">
      <c r="A218" s="8" t="s">
        <v>395</v>
      </c>
      <c r="B218" s="25">
        <v>4.6506185663814453E-2</v>
      </c>
      <c r="C218" s="26">
        <f t="shared" si="6"/>
        <v>4.6514293793383406E-2</v>
      </c>
      <c r="D218" s="27">
        <f t="shared" si="7"/>
        <v>2.57525707938E-3</v>
      </c>
    </row>
    <row r="219" spans="1:4" x14ac:dyDescent="0.25">
      <c r="A219" s="8" t="s">
        <v>396</v>
      </c>
      <c r="B219" s="25">
        <v>4.6673687082093393E-2</v>
      </c>
      <c r="C219" s="26">
        <f t="shared" si="6"/>
        <v>4.6678167132191299E-2</v>
      </c>
      <c r="D219" s="27">
        <f t="shared" si="7"/>
        <v>3.5230748538463974E-3</v>
      </c>
    </row>
    <row r="220" spans="1:4" x14ac:dyDescent="0.25">
      <c r="A220" s="8" t="s">
        <v>397</v>
      </c>
      <c r="B220" s="25">
        <v>4.6552179695321189E-2</v>
      </c>
      <c r="C220" s="26">
        <f t="shared" si="6"/>
        <v>4.6818250981133389E-2</v>
      </c>
      <c r="D220" s="27">
        <f t="shared" si="7"/>
        <v>3.0010571868723801E-3</v>
      </c>
    </row>
    <row r="221" spans="1:4" x14ac:dyDescent="0.25">
      <c r="A221" s="8" t="s">
        <v>398</v>
      </c>
      <c r="B221" s="25">
        <v>4.7105451247272029E-2</v>
      </c>
      <c r="C221" s="26">
        <f t="shared" si="6"/>
        <v>4.7053132667624682E-2</v>
      </c>
      <c r="D221" s="27">
        <f t="shared" si="7"/>
        <v>5.0168829798009629E-3</v>
      </c>
    </row>
    <row r="222" spans="1:4" x14ac:dyDescent="0.25">
      <c r="A222" s="8" t="s">
        <v>399</v>
      </c>
      <c r="B222" s="25">
        <v>4.7253751217165851E-2</v>
      </c>
      <c r="C222" s="26">
        <f t="shared" si="6"/>
        <v>4.728742350384714E-2</v>
      </c>
      <c r="D222" s="27">
        <f t="shared" si="7"/>
        <v>4.9792824183980677E-3</v>
      </c>
    </row>
    <row r="223" spans="1:4" x14ac:dyDescent="0.25">
      <c r="A223" s="8" t="s">
        <v>400</v>
      </c>
      <c r="B223" s="25">
        <v>4.7680594096270922E-2</v>
      </c>
      <c r="C223" s="26">
        <f t="shared" si="6"/>
        <v>4.7555425208075833E-2</v>
      </c>
      <c r="D223" s="27">
        <f t="shared" si="7"/>
        <v>5.6675048960299623E-3</v>
      </c>
    </row>
    <row r="224" spans="1:4" x14ac:dyDescent="0.25">
      <c r="A224" s="8" t="s">
        <v>401</v>
      </c>
      <c r="B224" s="25">
        <v>4.7845141263205673E-2</v>
      </c>
      <c r="C224" s="26">
        <f t="shared" si="6"/>
        <v>4.774601922262664E-2</v>
      </c>
      <c r="D224" s="27">
        <f t="shared" si="7"/>
        <v>4.0078290482499224E-3</v>
      </c>
    </row>
    <row r="225" spans="1:4" x14ac:dyDescent="0.25">
      <c r="A225" s="8" t="s">
        <v>402</v>
      </c>
      <c r="B225" s="25">
        <v>4.7892188216464709E-2</v>
      </c>
      <c r="C225" s="26">
        <f t="shared" si="6"/>
        <v>4.7896872253027592E-2</v>
      </c>
      <c r="D225" s="27">
        <f t="shared" si="7"/>
        <v>3.1594891648991652E-3</v>
      </c>
    </row>
    <row r="226" spans="1:4" x14ac:dyDescent="0.25">
      <c r="A226" s="8" t="s">
        <v>403</v>
      </c>
      <c r="B226" s="25">
        <v>4.8058421320026024E-2</v>
      </c>
      <c r="C226" s="26">
        <f t="shared" si="6"/>
        <v>4.7967189753917575E-2</v>
      </c>
      <c r="D226" s="27">
        <f t="shared" si="7"/>
        <v>1.4681021449274301E-3</v>
      </c>
    </row>
    <row r="227" spans="1:4" x14ac:dyDescent="0.25">
      <c r="A227" s="8" t="s">
        <v>404</v>
      </c>
      <c r="B227" s="25">
        <v>4.8008016369170618E-2</v>
      </c>
      <c r="C227" s="26">
        <f t="shared" si="6"/>
        <v>4.8058357217000927E-2</v>
      </c>
      <c r="D227" s="27">
        <f t="shared" si="7"/>
        <v>1.9006213111725234E-3</v>
      </c>
    </row>
    <row r="228" spans="1:4" x14ac:dyDescent="0.25">
      <c r="A228" s="8" t="s">
        <v>405</v>
      </c>
      <c r="B228" s="25">
        <v>4.8032181600720807E-2</v>
      </c>
      <c r="C228" s="26">
        <f t="shared" si="6"/>
        <v>4.8206173271229134E-2</v>
      </c>
      <c r="D228" s="27">
        <f t="shared" si="7"/>
        <v>3.0757616944907529E-3</v>
      </c>
    </row>
    <row r="229" spans="1:4" x14ac:dyDescent="0.25">
      <c r="A229" s="8" t="s">
        <v>406</v>
      </c>
      <c r="B229" s="25">
        <v>4.8300978578622485E-2</v>
      </c>
      <c r="C229" s="26">
        <f t="shared" si="6"/>
        <v>4.8405093919456008E-2</v>
      </c>
      <c r="D229" s="27">
        <f t="shared" si="7"/>
        <v>4.1264559023936886E-3</v>
      </c>
    </row>
    <row r="230" spans="1:4" x14ac:dyDescent="0.25">
      <c r="A230" s="8" t="s">
        <v>407</v>
      </c>
      <c r="B230" s="25">
        <v>4.8631268487605732E-2</v>
      </c>
      <c r="C230" s="26">
        <f t="shared" si="6"/>
        <v>4.8711844779191805E-2</v>
      </c>
      <c r="D230" s="27">
        <f t="shared" si="7"/>
        <v>6.3371607179651956E-3</v>
      </c>
    </row>
    <row r="231" spans="1:4" x14ac:dyDescent="0.25">
      <c r="A231" s="8" t="s">
        <v>408</v>
      </c>
      <c r="B231" s="25">
        <v>4.9053024561160362E-2</v>
      </c>
      <c r="C231" s="26">
        <f t="shared" si="6"/>
        <v>4.898398961275599E-2</v>
      </c>
      <c r="D231" s="27">
        <f t="shared" si="7"/>
        <v>5.5868307759190383E-3</v>
      </c>
    </row>
    <row r="232" spans="1:4" x14ac:dyDescent="0.25">
      <c r="A232" s="8" t="s">
        <v>409</v>
      </c>
      <c r="B232" s="25">
        <v>4.9541770667849636E-2</v>
      </c>
      <c r="C232" s="26">
        <f t="shared" si="6"/>
        <v>4.921124385500332E-2</v>
      </c>
      <c r="D232" s="27">
        <f t="shared" si="7"/>
        <v>4.6393575542518217E-3</v>
      </c>
    </row>
    <row r="233" spans="1:4" x14ac:dyDescent="0.25">
      <c r="A233" s="8" t="s">
        <v>410</v>
      </c>
      <c r="B233" s="25">
        <v>4.9392905768541745E-2</v>
      </c>
      <c r="C233" s="26">
        <f t="shared" si="6"/>
        <v>4.9394583177865728E-2</v>
      </c>
      <c r="D233" s="27">
        <f t="shared" si="7"/>
        <v>3.7255575860386525E-3</v>
      </c>
    </row>
    <row r="234" spans="1:4" x14ac:dyDescent="0.25">
      <c r="A234" s="8" t="s">
        <v>411</v>
      </c>
      <c r="B234" s="25">
        <v>4.9437249789859097E-2</v>
      </c>
      <c r="C234" s="26">
        <f t="shared" si="6"/>
        <v>4.9491055209397977E-2</v>
      </c>
      <c r="D234" s="27">
        <f t="shared" si="7"/>
        <v>1.9530892929060517E-3</v>
      </c>
    </row>
    <row r="235" spans="1:4" x14ac:dyDescent="0.25">
      <c r="A235" s="8" t="s">
        <v>412</v>
      </c>
      <c r="B235" s="25">
        <v>4.9547965101917814E-2</v>
      </c>
      <c r="C235" s="26">
        <f t="shared" si="6"/>
        <v>4.9488049179517622E-2</v>
      </c>
      <c r="D235" s="27">
        <f t="shared" si="7"/>
        <v>-6.0738852053932035E-5</v>
      </c>
    </row>
    <row r="236" spans="1:4" x14ac:dyDescent="0.25">
      <c r="A236" s="8" t="s">
        <v>413</v>
      </c>
      <c r="B236" s="25">
        <v>4.9535384718821608E-2</v>
      </c>
      <c r="C236" s="26">
        <f t="shared" si="6"/>
        <v>4.949370368289157E-2</v>
      </c>
      <c r="D236" s="27">
        <f t="shared" si="7"/>
        <v>1.1425997726099979E-4</v>
      </c>
    </row>
    <row r="237" spans="1:4" x14ac:dyDescent="0.25">
      <c r="A237" s="8" t="s">
        <v>414</v>
      </c>
      <c r="B237" s="25">
        <v>4.9526740518447861E-2</v>
      </c>
      <c r="C237" s="26">
        <f t="shared" si="6"/>
        <v>4.9542369497428768E-2</v>
      </c>
      <c r="D237" s="27">
        <f t="shared" si="7"/>
        <v>9.8327283908683505E-4</v>
      </c>
    </row>
    <row r="238" spans="1:4" x14ac:dyDescent="0.25">
      <c r="A238" s="8" t="s">
        <v>415</v>
      </c>
      <c r="B238" s="25">
        <v>4.9421178285411475E-2</v>
      </c>
      <c r="C238" s="26">
        <f t="shared" si="6"/>
        <v>4.9488025883549766E-2</v>
      </c>
      <c r="D238" s="27">
        <f t="shared" si="7"/>
        <v>-1.0969118843179304E-3</v>
      </c>
    </row>
    <row r="239" spans="1:4" x14ac:dyDescent="0.25">
      <c r="A239" s="8" t="s">
        <v>416</v>
      </c>
      <c r="B239" s="25">
        <v>4.9680578862545073E-2</v>
      </c>
      <c r="C239" s="26">
        <f t="shared" si="6"/>
        <v>4.9440388278186462E-2</v>
      </c>
      <c r="D239" s="27">
        <f t="shared" si="7"/>
        <v>-9.6260872226749949E-4</v>
      </c>
    </row>
    <row r="240" spans="1:4" x14ac:dyDescent="0.25">
      <c r="A240" s="8" t="s">
        <v>417</v>
      </c>
      <c r="B240" s="25">
        <v>4.9276247032522855E-2</v>
      </c>
      <c r="C240" s="26">
        <f t="shared" si="6"/>
        <v>4.9253741633278156E-2</v>
      </c>
      <c r="D240" s="27">
        <f t="shared" si="7"/>
        <v>-3.7751856611258905E-3</v>
      </c>
    </row>
    <row r="241" spans="1:4" x14ac:dyDescent="0.25">
      <c r="A241" s="8" t="s">
        <v>418</v>
      </c>
      <c r="B241" s="25">
        <v>4.9297196692005031E-2</v>
      </c>
      <c r="C241" s="26">
        <f t="shared" si="6"/>
        <v>4.8953820320167291E-2</v>
      </c>
      <c r="D241" s="27">
        <f t="shared" si="7"/>
        <v>-6.0893102364475427E-3</v>
      </c>
    </row>
    <row r="242" spans="1:4" x14ac:dyDescent="0.25">
      <c r="A242" s="8" t="s">
        <v>419</v>
      </c>
      <c r="B242" s="25">
        <v>4.8593507293906359E-2</v>
      </c>
      <c r="C242" s="26">
        <f t="shared" si="6"/>
        <v>4.8678242692910621E-2</v>
      </c>
      <c r="D242" s="27">
        <f t="shared" si="7"/>
        <v>-5.6293385368973992E-3</v>
      </c>
    </row>
    <row r="243" spans="1:4" x14ac:dyDescent="0.25">
      <c r="A243" s="8" t="s">
        <v>420</v>
      </c>
      <c r="B243" s="25">
        <v>4.7921571719857149E-2</v>
      </c>
      <c r="C243" s="26">
        <f t="shared" si="6"/>
        <v>4.8524427553214455E-2</v>
      </c>
      <c r="D243" s="27">
        <f t="shared" si="7"/>
        <v>-3.1598334530380523E-3</v>
      </c>
    </row>
    <row r="244" spans="1:4" x14ac:dyDescent="0.25">
      <c r="A244" s="8" t="s">
        <v>421</v>
      </c>
      <c r="B244" s="25">
        <v>4.8302690726261741E-2</v>
      </c>
      <c r="C244" s="26">
        <f t="shared" si="6"/>
        <v>4.8464710189506009E-2</v>
      </c>
      <c r="D244" s="27">
        <f t="shared" si="7"/>
        <v>-1.2306660113188261E-3</v>
      </c>
    </row>
    <row r="245" spans="1:4" x14ac:dyDescent="0.25">
      <c r="A245" s="8" t="s">
        <v>422</v>
      </c>
      <c r="B245" s="25">
        <v>4.8507171334041969E-2</v>
      </c>
      <c r="C245" s="26">
        <f t="shared" si="6"/>
        <v>4.8574620582278676E-2</v>
      </c>
      <c r="D245" s="27">
        <f t="shared" si="7"/>
        <v>2.267843805170644E-3</v>
      </c>
    </row>
    <row r="246" spans="1:4" x14ac:dyDescent="0.25">
      <c r="A246" s="8" t="s">
        <v>423</v>
      </c>
      <c r="B246" s="25">
        <v>4.8998609873462842E-2</v>
      </c>
      <c r="C246" s="26">
        <f t="shared" si="6"/>
        <v>4.8823727772202508E-2</v>
      </c>
      <c r="D246" s="27">
        <f t="shared" si="7"/>
        <v>5.1283404159971901E-3</v>
      </c>
    </row>
    <row r="247" spans="1:4" x14ac:dyDescent="0.25">
      <c r="A247" s="8" t="s">
        <v>424</v>
      </c>
      <c r="B247" s="25">
        <v>4.9143059257769656E-2</v>
      </c>
      <c r="C247" s="26">
        <f t="shared" si="6"/>
        <v>4.9032295276581303E-2</v>
      </c>
      <c r="D247" s="27">
        <f t="shared" si="7"/>
        <v>4.2718471918390399E-3</v>
      </c>
    </row>
    <row r="248" spans="1:4" x14ac:dyDescent="0.25">
      <c r="A248" s="8" t="s">
        <v>425</v>
      </c>
      <c r="B248" s="25">
        <v>4.9167107669476316E-2</v>
      </c>
      <c r="C248" s="26">
        <f t="shared" si="6"/>
        <v>4.9202088866293993E-2</v>
      </c>
      <c r="D248" s="27">
        <f t="shared" si="7"/>
        <v>3.4628929515723161E-3</v>
      </c>
    </row>
    <row r="249" spans="1:4" x14ac:dyDescent="0.25">
      <c r="A249" s="8" t="s">
        <v>426</v>
      </c>
      <c r="B249" s="25">
        <v>4.9345528248155759E-2</v>
      </c>
      <c r="C249" s="26">
        <f t="shared" si="6"/>
        <v>4.9326780014187388E-2</v>
      </c>
      <c r="D249" s="27">
        <f t="shared" si="7"/>
        <v>2.5342653282920402E-3</v>
      </c>
    </row>
    <row r="250" spans="1:4" x14ac:dyDescent="0.25">
      <c r="A250" s="8" t="s">
        <v>427</v>
      </c>
      <c r="B250" s="25">
        <v>4.9356139282605418E-2</v>
      </c>
      <c r="C250" s="26">
        <f t="shared" si="6"/>
        <v>4.9382842142974191E-2</v>
      </c>
      <c r="D250" s="27">
        <f t="shared" si="7"/>
        <v>1.136545478352291E-3</v>
      </c>
    </row>
    <row r="251" spans="1:4" x14ac:dyDescent="0.25">
      <c r="A251" s="8" t="s">
        <v>428</v>
      </c>
      <c r="B251" s="25">
        <v>4.9622065612929811E-2</v>
      </c>
      <c r="C251" s="26">
        <f t="shared" si="6"/>
        <v>4.9463981400972148E-2</v>
      </c>
      <c r="D251" s="27">
        <f t="shared" si="7"/>
        <v>1.6430657790622583E-3</v>
      </c>
    </row>
    <row r="252" spans="1:4" x14ac:dyDescent="0.25">
      <c r="A252" s="8" t="s">
        <v>429</v>
      </c>
      <c r="B252" s="25">
        <v>4.9423369901703665E-2</v>
      </c>
      <c r="C252" s="26">
        <f t="shared" si="6"/>
        <v>4.95369113350521E-2</v>
      </c>
      <c r="D252" s="27">
        <f t="shared" si="7"/>
        <v>1.4744048500414664E-3</v>
      </c>
    </row>
    <row r="253" spans="1:4" x14ac:dyDescent="0.25">
      <c r="A253" s="8" t="s">
        <v>430</v>
      </c>
      <c r="B253" s="25">
        <v>4.9572803959466047E-2</v>
      </c>
      <c r="C253" s="26">
        <f t="shared" si="6"/>
        <v>4.959530995539066E-2</v>
      </c>
      <c r="D253" s="27">
        <f t="shared" si="7"/>
        <v>1.1788910282186649E-3</v>
      </c>
    </row>
    <row r="254" spans="1:4" x14ac:dyDescent="0.25">
      <c r="A254" s="8" t="s">
        <v>431</v>
      </c>
      <c r="B254" s="25">
        <v>4.9710177918555552E-2</v>
      </c>
      <c r="C254" s="26">
        <f t="shared" si="6"/>
        <v>4.9609041048241029E-2</v>
      </c>
      <c r="D254" s="27">
        <f t="shared" si="7"/>
        <v>2.7686272880877993E-4</v>
      </c>
    </row>
    <row r="255" spans="1:4" x14ac:dyDescent="0.25">
      <c r="A255" s="8" t="s">
        <v>432</v>
      </c>
      <c r="B255" s="25">
        <v>4.9648132384298223E-2</v>
      </c>
      <c r="C255" s="26">
        <f t="shared" si="6"/>
        <v>4.9711442395116871E-2</v>
      </c>
      <c r="D255" s="27">
        <f t="shared" si="7"/>
        <v>2.0641670290757475E-3</v>
      </c>
    </row>
    <row r="256" spans="1:4" x14ac:dyDescent="0.25">
      <c r="A256" s="8" t="s">
        <v>433</v>
      </c>
      <c r="B256" s="25">
        <v>4.9690721077181643E-2</v>
      </c>
      <c r="C256" s="26">
        <f t="shared" si="6"/>
        <v>4.9775654022680658E-2</v>
      </c>
      <c r="D256" s="27">
        <f t="shared" si="7"/>
        <v>1.2916870738415298E-3</v>
      </c>
    </row>
    <row r="257" spans="1:4" x14ac:dyDescent="0.25">
      <c r="A257" s="8" t="s">
        <v>434</v>
      </c>
      <c r="B257" s="25">
        <v>4.9935376636082912E-2</v>
      </c>
      <c r="C257" s="26">
        <f t="shared" si="6"/>
        <v>4.9812388435196864E-2</v>
      </c>
      <c r="D257" s="27">
        <f t="shared" si="7"/>
        <v>7.3799959513265456E-4</v>
      </c>
    </row>
    <row r="258" spans="1:4" x14ac:dyDescent="0.25">
      <c r="A258" s="8" t="s">
        <v>435</v>
      </c>
      <c r="B258" s="25">
        <v>4.9893862097284955E-2</v>
      </c>
      <c r="C258" s="26">
        <f t="shared" si="6"/>
        <v>4.9947389022000035E-2</v>
      </c>
      <c r="D258" s="27">
        <f t="shared" si="7"/>
        <v>2.7101809618865769E-3</v>
      </c>
    </row>
    <row r="259" spans="1:4" x14ac:dyDescent="0.25">
      <c r="A259" s="8" t="s">
        <v>436</v>
      </c>
      <c r="B259" s="25">
        <v>4.989384998113662E-2</v>
      </c>
      <c r="C259" s="26">
        <f t="shared" si="6"/>
        <v>5.0052626096920426E-2</v>
      </c>
      <c r="D259" s="27">
        <f t="shared" si="7"/>
        <v>2.1069584813340203E-3</v>
      </c>
    </row>
    <row r="260" spans="1:4" x14ac:dyDescent="0.25">
      <c r="A260" s="8" t="s">
        <v>437</v>
      </c>
      <c r="B260" s="25">
        <v>5.0323135318314061E-2</v>
      </c>
      <c r="C260" s="26">
        <f t="shared" si="6"/>
        <v>5.017848237050998E-2</v>
      </c>
      <c r="D260" s="27">
        <f t="shared" si="7"/>
        <v>2.5144789275561852E-3</v>
      </c>
    </row>
    <row r="261" spans="1:4" x14ac:dyDescent="0.25">
      <c r="A261" s="8" t="s">
        <v>438</v>
      </c>
      <c r="B261" s="25">
        <v>5.0216906451783568E-2</v>
      </c>
      <c r="C261" s="26">
        <f t="shared" si="6"/>
        <v>5.0315190278433029E-2</v>
      </c>
      <c r="D261" s="27">
        <f t="shared" si="7"/>
        <v>2.7244328936379958E-3</v>
      </c>
    </row>
    <row r="262" spans="1:4" x14ac:dyDescent="0.25">
      <c r="A262" s="8" t="s">
        <v>439</v>
      </c>
      <c r="B262" s="25">
        <v>5.0564658004030684E-2</v>
      </c>
      <c r="C262" s="26">
        <f t="shared" ref="C262:C297" si="8">AVERAGE(B260:B264)</f>
        <v>5.0457452506808942E-2</v>
      </c>
      <c r="D262" s="27">
        <f t="shared" si="7"/>
        <v>2.8274210549272816E-3</v>
      </c>
    </row>
    <row r="263" spans="1:4" x14ac:dyDescent="0.25">
      <c r="A263" s="8" t="s">
        <v>440</v>
      </c>
      <c r="B263" s="25">
        <v>5.05774016369002E-2</v>
      </c>
      <c r="C263" s="26">
        <f t="shared" si="8"/>
        <v>5.058548507222195E-2</v>
      </c>
      <c r="D263" s="27">
        <f t="shared" ref="D263:D297" si="9">C263/C262-1</f>
        <v>2.5374361774552767E-3</v>
      </c>
    </row>
    <row r="264" spans="1:4" x14ac:dyDescent="0.25">
      <c r="A264" s="8" t="s">
        <v>441</v>
      </c>
      <c r="B264" s="25">
        <v>5.0605161123016197E-2</v>
      </c>
      <c r="C264" s="26">
        <f t="shared" si="8"/>
        <v>5.0731359807013689E-2</v>
      </c>
      <c r="D264" s="27">
        <f t="shared" si="9"/>
        <v>2.8837271123025587E-3</v>
      </c>
    </row>
    <row r="265" spans="1:4" x14ac:dyDescent="0.25">
      <c r="A265" s="8" t="s">
        <v>442</v>
      </c>
      <c r="B265" s="25">
        <v>5.0963298145379074E-2</v>
      </c>
      <c r="C265" s="26">
        <f t="shared" si="8"/>
        <v>5.0863106218437946E-2</v>
      </c>
      <c r="D265" s="27">
        <f t="shared" si="9"/>
        <v>2.5969422449039214E-3</v>
      </c>
    </row>
    <row r="266" spans="1:4" x14ac:dyDescent="0.25">
      <c r="A266" s="8" t="s">
        <v>443</v>
      </c>
      <c r="B266" s="25">
        <v>5.0946280125742233E-2</v>
      </c>
      <c r="C266" s="26">
        <f t="shared" si="8"/>
        <v>5.1002796137260109E-2</v>
      </c>
      <c r="D266" s="27">
        <f t="shared" si="9"/>
        <v>2.7463898532316122E-3</v>
      </c>
    </row>
    <row r="267" spans="1:4" x14ac:dyDescent="0.25">
      <c r="A267" s="8" t="s">
        <v>444</v>
      </c>
      <c r="B267" s="25">
        <v>5.1223390061152042E-2</v>
      </c>
      <c r="C267" s="26">
        <f t="shared" si="8"/>
        <v>5.1148572639304835E-2</v>
      </c>
      <c r="D267" s="27">
        <f t="shared" si="9"/>
        <v>2.858206080553094E-3</v>
      </c>
    </row>
    <row r="268" spans="1:4" x14ac:dyDescent="0.25">
      <c r="A268" s="8" t="s">
        <v>445</v>
      </c>
      <c r="B268" s="25">
        <v>5.1275851231011006E-2</v>
      </c>
      <c r="C268" s="26">
        <f t="shared" si="8"/>
        <v>5.1233338850400767E-2</v>
      </c>
      <c r="D268" s="27">
        <f t="shared" si="9"/>
        <v>1.6572546744109129E-3</v>
      </c>
    </row>
    <row r="269" spans="1:4" x14ac:dyDescent="0.25">
      <c r="A269" s="8" t="s">
        <v>446</v>
      </c>
      <c r="B269" s="25">
        <v>5.1334043633239804E-2</v>
      </c>
      <c r="C269" s="26">
        <f t="shared" si="8"/>
        <v>5.1403274806885481E-2</v>
      </c>
      <c r="D269" s="27">
        <f t="shared" si="9"/>
        <v>3.3169018513690141E-3</v>
      </c>
    </row>
    <row r="270" spans="1:4" x14ac:dyDescent="0.25">
      <c r="A270" s="8" t="s">
        <v>447</v>
      </c>
      <c r="B270" s="25">
        <v>5.1387129200858757E-2</v>
      </c>
      <c r="C270" s="26">
        <f t="shared" si="8"/>
        <v>5.1456975332431931E-2</v>
      </c>
      <c r="D270" s="27">
        <f t="shared" si="9"/>
        <v>1.0446907468093514E-3</v>
      </c>
    </row>
    <row r="271" spans="1:4" x14ac:dyDescent="0.25">
      <c r="A271" s="8" t="s">
        <v>448</v>
      </c>
      <c r="B271" s="25">
        <v>5.1795959908165802E-2</v>
      </c>
      <c r="C271" s="26">
        <f t="shared" si="8"/>
        <v>5.1528269983022588E-2</v>
      </c>
      <c r="D271" s="27">
        <f t="shared" si="9"/>
        <v>1.3855196526819658E-3</v>
      </c>
    </row>
    <row r="272" spans="1:4" x14ac:dyDescent="0.25">
      <c r="A272" s="8" t="s">
        <v>449</v>
      </c>
      <c r="B272" s="25">
        <v>5.1491892688884287E-2</v>
      </c>
      <c r="C272" s="26">
        <f t="shared" si="8"/>
        <v>5.1627736116486654E-2</v>
      </c>
      <c r="D272" s="27">
        <f t="shared" si="9"/>
        <v>1.9303216175672322E-3</v>
      </c>
    </row>
    <row r="273" spans="1:4" x14ac:dyDescent="0.25">
      <c r="A273" s="8" t="s">
        <v>450</v>
      </c>
      <c r="B273" s="25">
        <v>5.1632324483964313E-2</v>
      </c>
      <c r="C273" s="26">
        <f t="shared" si="8"/>
        <v>5.1729921345914864E-2</v>
      </c>
      <c r="D273" s="27">
        <f t="shared" si="9"/>
        <v>1.9792700031946442E-3</v>
      </c>
    </row>
    <row r="274" spans="1:4" x14ac:dyDescent="0.25">
      <c r="A274" s="8" t="s">
        <v>451</v>
      </c>
      <c r="B274" s="25">
        <v>5.1831374300560111E-2</v>
      </c>
      <c r="C274" s="26">
        <f t="shared" si="8"/>
        <v>5.1787677703385604E-2</v>
      </c>
      <c r="D274" s="27">
        <f t="shared" si="9"/>
        <v>1.1164980724507334E-3</v>
      </c>
    </row>
    <row r="275" spans="1:4" x14ac:dyDescent="0.25">
      <c r="A275" s="8" t="s">
        <v>452</v>
      </c>
      <c r="B275" s="25">
        <v>5.1898055347999787E-2</v>
      </c>
      <c r="C275" s="26">
        <f t="shared" si="8"/>
        <v>5.1969848677433192E-2</v>
      </c>
      <c r="D275" s="27">
        <f t="shared" si="9"/>
        <v>3.5176509572600878E-3</v>
      </c>
    </row>
    <row r="276" spans="1:4" x14ac:dyDescent="0.25">
      <c r="A276" s="8" t="s">
        <v>453</v>
      </c>
      <c r="B276" s="25">
        <v>5.2084741695519521E-2</v>
      </c>
      <c r="C276" s="26">
        <f t="shared" si="8"/>
        <v>5.2134431255309609E-2</v>
      </c>
      <c r="D276" s="27">
        <f t="shared" si="9"/>
        <v>3.1668858398636868E-3</v>
      </c>
    </row>
    <row r="277" spans="1:4" x14ac:dyDescent="0.25">
      <c r="A277" s="8" t="s">
        <v>454</v>
      </c>
      <c r="B277" s="25">
        <v>5.2402747559122269E-2</v>
      </c>
      <c r="C277" s="26">
        <f t="shared" si="8"/>
        <v>5.2207750100769265E-2</v>
      </c>
      <c r="D277" s="27">
        <f t="shared" si="9"/>
        <v>1.4063420985759301E-3</v>
      </c>
    </row>
    <row r="278" spans="1:4" x14ac:dyDescent="0.25">
      <c r="A278" s="8" t="s">
        <v>455</v>
      </c>
      <c r="B278" s="25">
        <v>5.2455237373346321E-2</v>
      </c>
      <c r="C278" s="26">
        <f t="shared" si="8"/>
        <v>5.2281096295390336E-2</v>
      </c>
      <c r="D278" s="27">
        <f t="shared" si="9"/>
        <v>1.4048909305515167E-3</v>
      </c>
    </row>
    <row r="279" spans="1:4" x14ac:dyDescent="0.25">
      <c r="A279" s="8" t="s">
        <v>456</v>
      </c>
      <c r="B279" s="25">
        <v>5.2197968527858414E-2</v>
      </c>
      <c r="C279" s="26">
        <f t="shared" si="8"/>
        <v>5.2337162497486059E-2</v>
      </c>
      <c r="D279" s="27">
        <f t="shared" si="9"/>
        <v>1.0723991283378975E-3</v>
      </c>
    </row>
    <row r="280" spans="1:4" x14ac:dyDescent="0.25">
      <c r="A280" s="8" t="s">
        <v>457</v>
      </c>
      <c r="B280" s="25">
        <v>5.2264786321105164E-2</v>
      </c>
      <c r="C280" s="26">
        <f t="shared" si="8"/>
        <v>5.2356852619015889E-2</v>
      </c>
      <c r="D280" s="27">
        <f t="shared" si="9"/>
        <v>3.7621683313027177E-4</v>
      </c>
    </row>
    <row r="281" spans="1:4" x14ac:dyDescent="0.25">
      <c r="A281" s="8" t="s">
        <v>458</v>
      </c>
      <c r="B281" s="25">
        <v>5.2365072705998099E-2</v>
      </c>
      <c r="C281" s="26">
        <f t="shared" si="8"/>
        <v>5.2358512003733829E-2</v>
      </c>
      <c r="D281" s="27">
        <f t="shared" si="9"/>
        <v>3.1693744656724476E-5</v>
      </c>
    </row>
    <row r="282" spans="1:4" x14ac:dyDescent="0.25">
      <c r="A282" s="8" t="s">
        <v>459</v>
      </c>
      <c r="B282" s="25">
        <v>5.2501198166771471E-2</v>
      </c>
      <c r="C282" s="26">
        <f t="shared" si="8"/>
        <v>5.244044581939121E-2</v>
      </c>
      <c r="D282" s="27">
        <f t="shared" si="9"/>
        <v>1.5648614240897363E-3</v>
      </c>
    </row>
    <row r="283" spans="1:4" x14ac:dyDescent="0.25">
      <c r="A283" s="8" t="s">
        <v>460</v>
      </c>
      <c r="B283" s="25">
        <v>5.2463534296935954E-2</v>
      </c>
      <c r="C283" s="26">
        <f t="shared" si="8"/>
        <v>5.2497265640764915E-2</v>
      </c>
      <c r="D283" s="27">
        <f t="shared" si="9"/>
        <v>1.0835114096741094E-3</v>
      </c>
    </row>
    <row r="284" spans="1:4" x14ac:dyDescent="0.25">
      <c r="A284" s="8" t="s">
        <v>461</v>
      </c>
      <c r="B284" s="25">
        <v>5.2607637606145417E-2</v>
      </c>
      <c r="C284" s="26">
        <f t="shared" si="8"/>
        <v>5.2471746743308664E-2</v>
      </c>
      <c r="D284" s="27">
        <f t="shared" si="9"/>
        <v>-4.8609955480105604E-4</v>
      </c>
    </row>
    <row r="285" spans="1:4" x14ac:dyDescent="0.25">
      <c r="A285" s="8" t="s">
        <v>462</v>
      </c>
      <c r="B285" s="25">
        <v>5.2548885427973639E-2</v>
      </c>
      <c r="C285" s="26">
        <f t="shared" si="8"/>
        <v>5.2379115096472285E-2</v>
      </c>
      <c r="D285" s="27">
        <f t="shared" si="9"/>
        <v>-1.7653623632835069E-3</v>
      </c>
    </row>
    <row r="286" spans="1:4" x14ac:dyDescent="0.25">
      <c r="A286" s="8" t="s">
        <v>463</v>
      </c>
      <c r="B286" s="25">
        <v>5.223747821871684E-2</v>
      </c>
      <c r="C286" s="26">
        <f t="shared" si="8"/>
        <v>5.3502954662511849E-2</v>
      </c>
      <c r="D286" s="27">
        <f t="shared" si="9"/>
        <v>2.1455871561970152E-2</v>
      </c>
    </row>
    <row r="287" spans="1:4" x14ac:dyDescent="0.25">
      <c r="A287" s="8" t="s">
        <v>464</v>
      </c>
      <c r="B287" s="25">
        <v>5.2038039932589548E-2</v>
      </c>
      <c r="C287" s="26">
        <f t="shared" si="8"/>
        <v>5.3456401366315409E-2</v>
      </c>
      <c r="D287" s="27">
        <f t="shared" si="9"/>
        <v>-8.7010701539924629E-4</v>
      </c>
    </row>
    <row r="288" spans="1:4" x14ac:dyDescent="0.25">
      <c r="A288" s="8" t="s">
        <v>465</v>
      </c>
      <c r="B288" s="25">
        <v>5.8082732127133808E-2</v>
      </c>
      <c r="C288" s="26">
        <f t="shared" si="8"/>
        <v>5.3745073904166073E-2</v>
      </c>
      <c r="D288" s="27">
        <f t="shared" si="9"/>
        <v>5.4001491023030201E-3</v>
      </c>
    </row>
    <row r="289" spans="1:4" x14ac:dyDescent="0.25">
      <c r="A289" s="8" t="s">
        <v>466</v>
      </c>
      <c r="B289" s="25">
        <v>5.2374871125163237E-2</v>
      </c>
      <c r="C289" s="26">
        <f t="shared" si="8"/>
        <v>5.3958883298776371E-2</v>
      </c>
      <c r="D289" s="27">
        <f t="shared" si="9"/>
        <v>3.9782137985622246E-3</v>
      </c>
    </row>
    <row r="290" spans="1:4" x14ac:dyDescent="0.25">
      <c r="A290" s="8" t="s">
        <v>467</v>
      </c>
      <c r="B290" s="25">
        <v>5.3992248117226936E-2</v>
      </c>
      <c r="C290" s="26">
        <f t="shared" si="8"/>
        <v>5.4066478628597939E-2</v>
      </c>
      <c r="D290" s="27">
        <f t="shared" si="9"/>
        <v>1.9940243986480422E-3</v>
      </c>
    </row>
    <row r="291" spans="1:4" x14ac:dyDescent="0.25">
      <c r="A291" s="8" t="s">
        <v>468</v>
      </c>
      <c r="B291" s="25">
        <v>5.3306525191768331E-2</v>
      </c>
      <c r="C291" s="26">
        <f t="shared" si="8"/>
        <v>5.2593142534472156E-2</v>
      </c>
      <c r="D291" s="27">
        <f t="shared" si="9"/>
        <v>-2.7250454098308396E-2</v>
      </c>
    </row>
    <row r="292" spans="1:4" x14ac:dyDescent="0.25">
      <c r="A292" s="8" t="s">
        <v>469</v>
      </c>
      <c r="B292" s="25">
        <v>5.2576016581697346E-2</v>
      </c>
      <c r="C292" s="26">
        <f t="shared" si="8"/>
        <v>5.2171974120064205E-2</v>
      </c>
      <c r="D292" s="27">
        <f t="shared" si="9"/>
        <v>-8.0080480859628933E-3</v>
      </c>
    </row>
    <row r="293" spans="1:4" x14ac:dyDescent="0.25">
      <c r="A293" s="8" t="s">
        <v>470</v>
      </c>
      <c r="B293" s="25">
        <v>5.071605165650496E-2</v>
      </c>
      <c r="C293" s="26">
        <f t="shared" si="8"/>
        <v>5.1403332517869292E-2</v>
      </c>
      <c r="D293" s="27">
        <f t="shared" si="9"/>
        <v>-1.473284488767912E-2</v>
      </c>
    </row>
    <row r="294" spans="1:4" x14ac:dyDescent="0.25">
      <c r="A294" s="8" t="s">
        <v>471</v>
      </c>
      <c r="B294" s="25">
        <v>5.0269029053123478E-2</v>
      </c>
      <c r="C294" s="26">
        <f t="shared" si="8"/>
        <v>5.0723617628817906E-2</v>
      </c>
      <c r="D294" s="27">
        <f t="shared" si="9"/>
        <v>-1.3223167755030185E-2</v>
      </c>
    </row>
    <row r="295" spans="1:4" x14ac:dyDescent="0.25">
      <c r="A295" s="8" t="s">
        <v>472</v>
      </c>
      <c r="B295" s="25">
        <v>5.0149040106252388E-2</v>
      </c>
      <c r="C295" s="26">
        <f t="shared" si="8"/>
        <v>5.0165689202080518E-2</v>
      </c>
      <c r="D295" s="27">
        <f t="shared" si="9"/>
        <v>-1.0999381606023428E-2</v>
      </c>
    </row>
    <row r="296" spans="1:4" x14ac:dyDescent="0.25">
      <c r="A296" s="9" t="s">
        <v>473</v>
      </c>
      <c r="B296" s="25">
        <v>4.9907950746511373E-2</v>
      </c>
      <c r="C296" s="26">
        <f t="shared" si="8"/>
        <v>4.9929053316272676E-2</v>
      </c>
      <c r="D296" s="27">
        <f t="shared" si="9"/>
        <v>-4.7170863108171313E-3</v>
      </c>
    </row>
    <row r="297" spans="1:4" x14ac:dyDescent="0.25">
      <c r="A297" s="8" t="s">
        <v>474</v>
      </c>
      <c r="B297" s="25">
        <v>4.9786374448010366E-2</v>
      </c>
      <c r="C297" s="26">
        <f t="shared" si="8"/>
        <v>4.9759140822541431E-2</v>
      </c>
      <c r="D297" s="27">
        <f t="shared" si="9"/>
        <v>-3.4030786174723548E-3</v>
      </c>
    </row>
    <row r="298" spans="1:4" x14ac:dyDescent="0.25">
      <c r="A298" s="9" t="s">
        <v>475</v>
      </c>
      <c r="B298" s="25">
        <v>4.9532872227465788E-2</v>
      </c>
      <c r="C298" s="26"/>
      <c r="D298" s="27"/>
    </row>
    <row r="299" spans="1:4" x14ac:dyDescent="0.25">
      <c r="A299" s="10" t="s">
        <v>179</v>
      </c>
      <c r="B299" s="25">
        <v>4.9419466584467248E-2</v>
      </c>
      <c r="C299" s="28"/>
      <c r="D299" s="27"/>
    </row>
  </sheetData>
  <pageMargins left="0.7" right="0.7" top="0.75" bottom="0.75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xSplit="1" ySplit="1" topLeftCell="B296" activePane="bottomRight" state="frozen"/>
      <selection activeCell="P305" sqref="P305"/>
      <selection pane="topRight" activeCell="P305" sqref="P305"/>
      <selection pane="bottomLeft" activeCell="P305" sqref="P305"/>
      <selection pane="bottomRight" activeCell="J302" sqref="J302:J308"/>
    </sheetView>
  </sheetViews>
  <sheetFormatPr baseColWidth="10" defaultRowHeight="15" x14ac:dyDescent="0.25"/>
  <cols>
    <col min="1" max="1" width="14.85546875" style="11" customWidth="1"/>
    <col min="2" max="2" width="9.7109375" style="11" customWidth="1"/>
    <col min="3" max="9" width="11.42578125" style="11"/>
    <col min="10" max="14" width="14.28515625" style="11" customWidth="1"/>
    <col min="15" max="15" width="15.7109375" style="11" customWidth="1"/>
    <col min="16" max="16" width="12" style="11" customWidth="1"/>
    <col min="17" max="20" width="11.42578125" style="11"/>
    <col min="21" max="21" width="13.42578125" style="11" customWidth="1"/>
    <col min="22" max="16384" width="11.42578125" style="11"/>
  </cols>
  <sheetData>
    <row r="1" spans="1:23" ht="51.75" customHeight="1" x14ac:dyDescent="0.25">
      <c r="A1" s="32" t="s">
        <v>503</v>
      </c>
      <c r="B1" s="12" t="s">
        <v>480</v>
      </c>
      <c r="C1" s="12" t="s">
        <v>481</v>
      </c>
      <c r="D1" s="12" t="s">
        <v>482</v>
      </c>
      <c r="E1" s="12" t="s">
        <v>483</v>
      </c>
      <c r="F1" s="12" t="s">
        <v>484</v>
      </c>
      <c r="G1" s="12" t="s">
        <v>485</v>
      </c>
      <c r="H1" s="12"/>
      <c r="I1" s="12" t="s">
        <v>176</v>
      </c>
      <c r="J1" s="12" t="s">
        <v>486</v>
      </c>
      <c r="K1" s="12"/>
      <c r="L1" s="33" t="s">
        <v>506</v>
      </c>
      <c r="M1" s="33" t="s">
        <v>514</v>
      </c>
      <c r="N1" s="12"/>
      <c r="O1" s="12" t="s">
        <v>487</v>
      </c>
      <c r="P1" s="12" t="s">
        <v>488</v>
      </c>
      <c r="Q1" s="13" t="s">
        <v>489</v>
      </c>
      <c r="R1" s="12" t="s">
        <v>490</v>
      </c>
      <c r="S1" s="12" t="s">
        <v>491</v>
      </c>
      <c r="T1" s="12" t="s">
        <v>492</v>
      </c>
      <c r="U1" s="12" t="s">
        <v>493</v>
      </c>
      <c r="V1" s="12"/>
      <c r="W1" s="11" t="s">
        <v>501</v>
      </c>
    </row>
    <row r="2" spans="1:23" x14ac:dyDescent="0.25">
      <c r="A2" s="14" t="s">
        <v>180</v>
      </c>
      <c r="B2" s="11">
        <v>6.3878261617160304E-3</v>
      </c>
      <c r="C2" s="11">
        <v>3.908337094324638E-3</v>
      </c>
      <c r="D2" s="11">
        <v>1.2383233532934133</v>
      </c>
      <c r="E2" s="11">
        <v>0.67313892314966983</v>
      </c>
      <c r="F2" s="11">
        <v>0.96773435073506575</v>
      </c>
      <c r="G2" s="11">
        <v>2.3955147808358817E-2</v>
      </c>
      <c r="I2" s="15">
        <v>0.44954128440366975</v>
      </c>
      <c r="J2" s="15"/>
      <c r="K2" s="15"/>
      <c r="L2" s="29">
        <v>1.962</v>
      </c>
      <c r="M2" s="29">
        <v>1.034</v>
      </c>
      <c r="N2" s="15"/>
    </row>
    <row r="3" spans="1:23" x14ac:dyDescent="0.25">
      <c r="A3" s="14" t="s">
        <v>181</v>
      </c>
      <c r="B3" s="11">
        <v>6.456636617452596E-3</v>
      </c>
      <c r="C3" s="11">
        <v>3.9980662069026337E-3</v>
      </c>
      <c r="D3" s="11">
        <v>1.2360465116279069</v>
      </c>
      <c r="E3" s="11">
        <v>0.6736910221421939</v>
      </c>
      <c r="F3" s="11">
        <v>0.96286734139244856</v>
      </c>
      <c r="G3" s="11">
        <v>2.4181360201511334E-2</v>
      </c>
      <c r="I3" s="15">
        <v>0.44080604534005036</v>
      </c>
      <c r="J3" s="15">
        <f t="shared" ref="J3:J66" si="0">I3-I2</f>
        <v>-8.7352390636193933E-3</v>
      </c>
      <c r="K3" s="15"/>
      <c r="L3" s="29">
        <v>1.9850000000000001</v>
      </c>
      <c r="M3" s="29">
        <v>1.0629999999999999</v>
      </c>
      <c r="N3" s="15"/>
      <c r="P3" s="15">
        <f xml:space="preserve"> (B3/B2-1)*(M2/L2)</f>
        <v>5.6770521170095159E-3</v>
      </c>
      <c r="Q3" s="15">
        <f xml:space="preserve"> -(C3/C2-1)*(M2/L2)</f>
        <v>-1.2099373789451529E-2</v>
      </c>
      <c r="R3" s="15">
        <f xml:space="preserve"> -(D3/D2-1)*(M2/L2)</f>
        <v>9.689922480620748E-4</v>
      </c>
      <c r="S3" s="15">
        <f xml:space="preserve"> -(E3/E2-1)*(M2/L2)</f>
        <v>-4.3224879048037255E-4</v>
      </c>
      <c r="T3" s="15">
        <f xml:space="preserve"> (F3/F2-1)*(M2/L2)</f>
        <v>-2.650498474263123E-3</v>
      </c>
      <c r="U3" s="15">
        <f t="shared" ref="U3:U66" si="1">J3-P3-Q3-R3-S3-T3</f>
        <v>-1.9916237449595911E-4</v>
      </c>
      <c r="W3" s="15">
        <f xml:space="preserve"> -(G3/G2-1)*([8]CpteExploitation!$DY9+[8]CpteExploitation!$GV9)/([8]CpteExploitation!$D9)</f>
        <v>-2.2621239315251721E-4</v>
      </c>
    </row>
    <row r="4" spans="1:23" x14ac:dyDescent="0.25">
      <c r="A4" s="14" t="s">
        <v>182</v>
      </c>
      <c r="B4" s="11">
        <v>6.5820589103476185E-3</v>
      </c>
      <c r="C4" s="11">
        <v>3.9076880215274598E-3</v>
      </c>
      <c r="D4" s="11">
        <v>1.2369942196531793</v>
      </c>
      <c r="E4" s="11">
        <v>0.67479909389106119</v>
      </c>
      <c r="F4" s="11">
        <v>0.95268821657037717</v>
      </c>
      <c r="G4" s="11">
        <v>2.3821098687408851E-2</v>
      </c>
      <c r="I4" s="15">
        <v>0.45600388915896933</v>
      </c>
      <c r="J4" s="15">
        <f t="shared" si="0"/>
        <v>1.5197843818918977E-2</v>
      </c>
      <c r="K4" s="15"/>
      <c r="L4" s="29">
        <v>2.0569999999999999</v>
      </c>
      <c r="M4" s="29">
        <v>1.07</v>
      </c>
      <c r="N4" s="15"/>
      <c r="P4" s="15">
        <f t="shared" ref="P4:P27" si="2" xml:space="preserve"> (B4/B3-1)*(M3/L3)</f>
        <v>1.0402581922814812E-2</v>
      </c>
      <c r="Q4" s="15">
        <f t="shared" ref="Q4:Q27" si="3" xml:space="preserve"> -(C4/C3-1)*(M3/L3)</f>
        <v>1.2105601935364236E-2</v>
      </c>
      <c r="R4" s="15">
        <f t="shared" ref="R4:R27" si="4" xml:space="preserve"> -(D4/D3-1)*(M3/L3)</f>
        <v>-4.1059390515579581E-4</v>
      </c>
      <c r="S4" s="15">
        <f t="shared" ref="S4:S27" si="5" xml:space="preserve"> -(E4/E3-1)*(M3/L3)</f>
        <v>-8.8080521225329612E-4</v>
      </c>
      <c r="T4" s="15">
        <f t="shared" ref="T4:T27" si="6" xml:space="preserve"> (F4/F3-1)*(M3/L3)</f>
        <v>-5.6613073978290795E-3</v>
      </c>
      <c r="U4" s="15">
        <f t="shared" si="1"/>
        <v>-3.5763352402190009E-4</v>
      </c>
      <c r="W4" s="15">
        <f xml:space="preserve"> -(G4/G3-1)*([8]CpteExploitation!$DY10+[8]CpteExploitation!$GV10)/([8]CpteExploitation!$D10)</f>
        <v>3.6026151410248385E-4</v>
      </c>
    </row>
    <row r="5" spans="1:23" x14ac:dyDescent="0.25">
      <c r="A5" s="14" t="s">
        <v>183</v>
      </c>
      <c r="B5" s="11">
        <v>6.6919828275922863E-3</v>
      </c>
      <c r="C5" s="11">
        <v>3.8870954000173774E-3</v>
      </c>
      <c r="D5" s="11">
        <v>1.2395833333333333</v>
      </c>
      <c r="E5" s="11">
        <v>0.67646877812098194</v>
      </c>
      <c r="F5" s="11">
        <v>0.95640903199399707</v>
      </c>
      <c r="G5" s="11">
        <v>2.4251069900142651E-2</v>
      </c>
      <c r="I5" s="15">
        <v>0.46647646219686156</v>
      </c>
      <c r="J5" s="15">
        <f t="shared" si="0"/>
        <v>1.047257303789223E-2</v>
      </c>
      <c r="K5" s="15"/>
      <c r="L5" s="29">
        <v>2.1030000000000002</v>
      </c>
      <c r="M5" s="29">
        <v>1.071</v>
      </c>
      <c r="N5" s="15"/>
      <c r="P5" s="15">
        <f t="shared" si="2"/>
        <v>8.6872019481361896E-3</v>
      </c>
      <c r="Q5" s="15">
        <f t="shared" si="3"/>
        <v>2.7412032601555965E-3</v>
      </c>
      <c r="R5" s="15">
        <f t="shared" si="4"/>
        <v>-1.0887619510613199E-3</v>
      </c>
      <c r="S5" s="15">
        <f t="shared" si="5"/>
        <v>-1.2870912579084478E-3</v>
      </c>
      <c r="T5" s="15">
        <f t="shared" si="6"/>
        <v>2.0315935208797581E-3</v>
      </c>
      <c r="U5" s="15">
        <f t="shared" si="1"/>
        <v>-6.1157248230954658E-4</v>
      </c>
      <c r="W5" s="15">
        <f xml:space="preserve"> -(G5/G4-1)*([8]CpteExploitation!$DY11+[8]CpteExploitation!$GV11)/([8]CpteExploitation!$D11)</f>
        <v>-4.2997121273380298E-4</v>
      </c>
    </row>
    <row r="6" spans="1:23" x14ac:dyDescent="0.25">
      <c r="A6" s="14" t="s">
        <v>184</v>
      </c>
      <c r="B6" s="11">
        <v>6.8223190874626321E-3</v>
      </c>
      <c r="C6" s="11">
        <v>3.937581461465796E-3</v>
      </c>
      <c r="D6" s="11">
        <v>1.2412626832018039</v>
      </c>
      <c r="E6" s="11">
        <v>0.67871135828448326</v>
      </c>
      <c r="F6" s="11">
        <v>0.97202864530058275</v>
      </c>
      <c r="G6" s="11">
        <v>2.4534302589731934E-2</v>
      </c>
      <c r="I6" s="15">
        <v>0.47523852794184462</v>
      </c>
      <c r="J6" s="15">
        <f t="shared" si="0"/>
        <v>8.7620657449830608E-3</v>
      </c>
      <c r="K6" s="15"/>
      <c r="L6" s="29">
        <v>2.2010000000000001</v>
      </c>
      <c r="M6" s="29">
        <v>1.101</v>
      </c>
      <c r="N6" s="15"/>
      <c r="P6" s="15">
        <f t="shared" si="2"/>
        <v>9.9188342874602028E-3</v>
      </c>
      <c r="Q6" s="15">
        <f t="shared" si="3"/>
        <v>-6.6144919181616857E-3</v>
      </c>
      <c r="R6" s="15">
        <f t="shared" si="4"/>
        <v>-6.8994687891520785E-4</v>
      </c>
      <c r="S6" s="15">
        <f t="shared" si="5"/>
        <v>-1.6883030987904679E-3</v>
      </c>
      <c r="T6" s="15">
        <f t="shared" si="6"/>
        <v>8.317193533556309E-3</v>
      </c>
      <c r="U6" s="15">
        <f t="shared" si="1"/>
        <v>-4.812201801660896E-4</v>
      </c>
      <c r="W6" s="15">
        <f xml:space="preserve"> -(G6/G5-1)*([8]CpteExploitation!$DY12+[8]CpteExploitation!$GV12)/([8]CpteExploitation!$D12)</f>
        <v>-2.8323268958928098E-4</v>
      </c>
    </row>
    <row r="7" spans="1:23" x14ac:dyDescent="0.25">
      <c r="A7" s="14" t="s">
        <v>185</v>
      </c>
      <c r="B7" s="11">
        <v>6.9403951380477003E-3</v>
      </c>
      <c r="C7" s="11">
        <v>4.0033636160930423E-3</v>
      </c>
      <c r="D7" s="11">
        <v>1.2440347071583513</v>
      </c>
      <c r="E7" s="11">
        <v>0.68169750636982585</v>
      </c>
      <c r="F7" s="11">
        <v>0.96811618886039408</v>
      </c>
      <c r="G7" s="11">
        <v>2.5110132158590304E-2</v>
      </c>
      <c r="I7" s="15">
        <v>0.47004405286343609</v>
      </c>
      <c r="J7" s="15">
        <f t="shared" si="0"/>
        <v>-5.1944750784085336E-3</v>
      </c>
      <c r="K7" s="15"/>
      <c r="L7" s="29">
        <v>2.27</v>
      </c>
      <c r="M7" s="29">
        <v>1.147</v>
      </c>
      <c r="N7" s="15"/>
      <c r="P7" s="15">
        <f t="shared" si="2"/>
        <v>8.6575910345093911E-3</v>
      </c>
      <c r="Q7" s="15">
        <f t="shared" si="3"/>
        <v>-8.3569118081108073E-3</v>
      </c>
      <c r="R7" s="15">
        <f t="shared" si="4"/>
        <v>-1.1171218761733394E-3</v>
      </c>
      <c r="S7" s="15">
        <f t="shared" si="5"/>
        <v>-2.2008654873849624E-3</v>
      </c>
      <c r="T7" s="15">
        <f t="shared" si="6"/>
        <v>-2.0134355301215452E-3</v>
      </c>
      <c r="U7" s="15">
        <f t="shared" si="1"/>
        <v>-1.6373141112727054E-4</v>
      </c>
      <c r="W7" s="15">
        <f xml:space="preserve"> -(G7/G6-1)*([8]CpteExploitation!$DY13+[8]CpteExploitation!$GV13)/([8]CpteExploitation!$D13)</f>
        <v>-5.7582956885837006E-4</v>
      </c>
    </row>
    <row r="8" spans="1:23" x14ac:dyDescent="0.25">
      <c r="A8" s="14" t="s">
        <v>186</v>
      </c>
      <c r="B8" s="11">
        <v>7.1606410386651637E-3</v>
      </c>
      <c r="C8" s="11">
        <v>3.9619990682551037E-3</v>
      </c>
      <c r="D8" s="11">
        <v>1.2450469238790407</v>
      </c>
      <c r="E8" s="11">
        <v>0.68539610267410311</v>
      </c>
      <c r="F8" s="11">
        <v>0.96409357941094287</v>
      </c>
      <c r="G8" s="11">
        <v>2.461033634126333E-2</v>
      </c>
      <c r="I8" s="15">
        <v>0.48564397046759633</v>
      </c>
      <c r="J8" s="15">
        <f t="shared" si="0"/>
        <v>1.5599917604160241E-2</v>
      </c>
      <c r="K8" s="15"/>
      <c r="L8" s="29">
        <v>2.4380000000000002</v>
      </c>
      <c r="M8" s="29">
        <v>1.194</v>
      </c>
      <c r="N8" s="15"/>
      <c r="P8" s="15">
        <f t="shared" si="2"/>
        <v>1.6034713241112098E-2</v>
      </c>
      <c r="Q8" s="15">
        <f t="shared" si="3"/>
        <v>5.2208450534420962E-3</v>
      </c>
      <c r="R8" s="15">
        <f t="shared" si="4"/>
        <v>-4.1112943457074049E-4</v>
      </c>
      <c r="S8" s="15">
        <f t="shared" si="5"/>
        <v>-2.741465511643601E-3</v>
      </c>
      <c r="T8" s="15">
        <f t="shared" si="6"/>
        <v>-2.0995100008463319E-3</v>
      </c>
      <c r="U8" s="15">
        <f t="shared" si="1"/>
        <v>-4.0353574333328078E-4</v>
      </c>
      <c r="W8" s="15">
        <f xml:space="preserve"> -(G8/G7-1)*([8]CpteExploitation!$DY14+[8]CpteExploitation!$GV14)/([8]CpteExploitation!$D14)</f>
        <v>4.9979581732697502E-4</v>
      </c>
    </row>
    <row r="9" spans="1:23" x14ac:dyDescent="0.25">
      <c r="A9" s="14" t="s">
        <v>187</v>
      </c>
      <c r="B9" s="11">
        <v>7.1510446042975075E-3</v>
      </c>
      <c r="C9" s="11">
        <v>3.985209524872033E-3</v>
      </c>
      <c r="D9" s="11">
        <v>1.2480079681274898</v>
      </c>
      <c r="E9" s="11">
        <v>0.68975971868213304</v>
      </c>
      <c r="F9" s="11">
        <v>0.97630602332898575</v>
      </c>
      <c r="G9" s="11">
        <v>2.4705882352941178E-2</v>
      </c>
      <c r="I9" s="15">
        <v>0.48352941176470593</v>
      </c>
      <c r="J9" s="15">
        <f t="shared" si="0"/>
        <v>-2.1145587028904012E-3</v>
      </c>
      <c r="K9" s="15"/>
      <c r="L9" s="29">
        <v>2.5499999999999998</v>
      </c>
      <c r="M9" s="29">
        <v>1.2529999999999999</v>
      </c>
      <c r="N9" s="15"/>
      <c r="P9" s="15">
        <f t="shared" si="2"/>
        <v>-6.5633961766462369E-4</v>
      </c>
      <c r="Q9" s="15">
        <f t="shared" si="3"/>
        <v>-2.8690620490597904E-3</v>
      </c>
      <c r="R9" s="15">
        <f t="shared" si="4"/>
        <v>-1.16474217976322E-3</v>
      </c>
      <c r="S9" s="15">
        <f t="shared" si="5"/>
        <v>-3.1179957667322069E-3</v>
      </c>
      <c r="T9" s="15">
        <f t="shared" si="6"/>
        <v>6.203746129970272E-3</v>
      </c>
      <c r="U9" s="15">
        <f t="shared" si="1"/>
        <v>-5.1016521964083149E-4</v>
      </c>
      <c r="W9" s="15">
        <f xml:space="preserve"> -(G9/G8-1)*([8]CpteExploitation!$DY15+[8]CpteExploitation!$GV15)/([8]CpteExploitation!$D15)</f>
        <v>-9.5546011677850781E-5</v>
      </c>
    </row>
    <row r="10" spans="1:23" x14ac:dyDescent="0.25">
      <c r="A10" s="14" t="s">
        <v>188</v>
      </c>
      <c r="B10" s="11">
        <v>7.2877754605605635E-3</v>
      </c>
      <c r="C10" s="11">
        <v>3.9597289078136064E-3</v>
      </c>
      <c r="D10" s="11">
        <v>1.2492970946579194</v>
      </c>
      <c r="E10" s="11">
        <v>0.6947270030742233</v>
      </c>
      <c r="F10" s="11">
        <v>0.96083761506414345</v>
      </c>
      <c r="G10" s="11">
        <v>2.4668630338733431E-2</v>
      </c>
      <c r="I10" s="15">
        <v>0.4845360824742268</v>
      </c>
      <c r="J10" s="15">
        <f t="shared" si="0"/>
        <v>1.0066707095208738E-3</v>
      </c>
      <c r="K10" s="15"/>
      <c r="L10" s="29">
        <v>2.7160000000000002</v>
      </c>
      <c r="M10" s="29">
        <v>1.333</v>
      </c>
      <c r="N10" s="15"/>
      <c r="P10" s="15">
        <f t="shared" si="2"/>
        <v>9.3952412674416057E-3</v>
      </c>
      <c r="Q10" s="15">
        <f t="shared" si="3"/>
        <v>3.1417358802467619E-3</v>
      </c>
      <c r="R10" s="15">
        <f t="shared" si="4"/>
        <v>-5.075619751181799E-4</v>
      </c>
      <c r="S10" s="15">
        <f t="shared" si="5"/>
        <v>-3.5386050059724155E-3</v>
      </c>
      <c r="T10" s="15">
        <f t="shared" si="6"/>
        <v>-7.7852138742877707E-3</v>
      </c>
      <c r="U10" s="15">
        <f t="shared" si="1"/>
        <v>3.0107441721087102E-4</v>
      </c>
      <c r="W10" s="15">
        <f xml:space="preserve"> -(G10/G9-1)*([8]CpteExploitation!$DY16+[8]CpteExploitation!$GV16)/([8]CpteExploitation!$D16)</f>
        <v>3.7252014207747177E-5</v>
      </c>
    </row>
    <row r="11" spans="1:23" x14ac:dyDescent="0.25">
      <c r="A11" s="14" t="s">
        <v>189</v>
      </c>
      <c r="B11" s="11">
        <v>7.3611608159547138E-3</v>
      </c>
      <c r="C11" s="11">
        <v>4.0566329940940312E-3</v>
      </c>
      <c r="D11" s="11">
        <v>1.2478485370051635</v>
      </c>
      <c r="E11" s="11">
        <v>0.69794872629078963</v>
      </c>
      <c r="F11" s="11">
        <v>0.98308994286130347</v>
      </c>
      <c r="G11" s="11">
        <v>2.4242424242424242E-2</v>
      </c>
      <c r="I11" s="15">
        <v>0.4875420875420875</v>
      </c>
      <c r="J11" s="15">
        <f t="shared" si="0"/>
        <v>3.0060050678606953E-3</v>
      </c>
      <c r="K11" s="15"/>
      <c r="L11" s="29">
        <v>2.97</v>
      </c>
      <c r="M11" s="29">
        <v>1.45</v>
      </c>
      <c r="N11" s="15"/>
      <c r="P11" s="15">
        <f t="shared" si="2"/>
        <v>4.9421372503736421E-3</v>
      </c>
      <c r="Q11" s="15">
        <f t="shared" si="3"/>
        <v>-1.2010940638322495E-2</v>
      </c>
      <c r="R11" s="15">
        <f t="shared" si="4"/>
        <v>5.6907622072551107E-4</v>
      </c>
      <c r="S11" s="15">
        <f t="shared" si="5"/>
        <v>-2.2760113890993978E-3</v>
      </c>
      <c r="T11" s="15">
        <f t="shared" si="6"/>
        <v>1.1366475917013511E-2</v>
      </c>
      <c r="U11" s="15">
        <f t="shared" si="1"/>
        <v>4.1526770716992373E-4</v>
      </c>
      <c r="W11" s="15">
        <f xml:space="preserve"> -(G11/G10-1)*([8]CpteExploitation!$DY17+[8]CpteExploitation!$GV17)/([8]CpteExploitation!$D17)</f>
        <v>4.2620609630918935E-4</v>
      </c>
    </row>
    <row r="12" spans="1:23" x14ac:dyDescent="0.25">
      <c r="A12" s="14" t="s">
        <v>190</v>
      </c>
      <c r="B12" s="11">
        <v>7.4742268041237117E-3</v>
      </c>
      <c r="C12" s="11">
        <v>4.2734182695497568E-3</v>
      </c>
      <c r="D12" s="11">
        <v>1.2439215686274512</v>
      </c>
      <c r="E12" s="11">
        <v>0.69949557246357996</v>
      </c>
      <c r="F12" s="11">
        <v>0.97867503313031312</v>
      </c>
      <c r="G12" s="11">
        <v>2.4358974358974359E-2</v>
      </c>
      <c r="I12" s="15">
        <v>0.46730769230769226</v>
      </c>
      <c r="J12" s="15">
        <f t="shared" si="0"/>
        <v>-2.0234395234395242E-2</v>
      </c>
      <c r="K12" s="15"/>
      <c r="L12" s="29">
        <v>3.12</v>
      </c>
      <c r="M12" s="29">
        <v>1.5860000000000001</v>
      </c>
      <c r="N12" s="15"/>
      <c r="P12" s="15">
        <f t="shared" si="2"/>
        <v>7.4988942633682134E-3</v>
      </c>
      <c r="Q12" s="15">
        <f t="shared" si="3"/>
        <v>-2.6090092263370494E-2</v>
      </c>
      <c r="R12" s="15">
        <f t="shared" si="4"/>
        <v>1.5364098501352654E-3</v>
      </c>
      <c r="S12" s="15">
        <f t="shared" si="5"/>
        <v>-1.0820196828161674E-3</v>
      </c>
      <c r="T12" s="15">
        <f t="shared" si="6"/>
        <v>-2.1925026549141188E-3</v>
      </c>
      <c r="U12" s="15">
        <f t="shared" si="1"/>
        <v>9.4915253202058382E-5</v>
      </c>
      <c r="W12" s="15">
        <f xml:space="preserve"> -(G12/G11-1)*([8]CpteExploitation!$DY18+[8]CpteExploitation!$GV18)/([8]CpteExploitation!$D18)</f>
        <v>-1.1655011655011613E-4</v>
      </c>
    </row>
    <row r="13" spans="1:23" x14ac:dyDescent="0.25">
      <c r="A13" s="14" t="s">
        <v>191</v>
      </c>
      <c r="B13" s="11">
        <v>7.5005812072528166E-3</v>
      </c>
      <c r="C13" s="11">
        <v>4.3964904563667641E-3</v>
      </c>
      <c r="D13" s="11">
        <v>1.242732558139535</v>
      </c>
      <c r="E13" s="11">
        <v>0.69939798308890111</v>
      </c>
      <c r="F13" s="11">
        <v>1.0090957001996697</v>
      </c>
      <c r="G13" s="11">
        <v>2.4210215529967525E-2</v>
      </c>
      <c r="I13" s="15">
        <v>0.47062297018010041</v>
      </c>
      <c r="J13" s="15">
        <f t="shared" si="0"/>
        <v>3.3152778724081511E-3</v>
      </c>
      <c r="K13" s="15"/>
      <c r="L13" s="29">
        <v>3.387</v>
      </c>
      <c r="M13" s="29">
        <v>1.71</v>
      </c>
      <c r="N13" s="15"/>
      <c r="P13" s="15">
        <f t="shared" si="2"/>
        <v>1.7924023369530323E-3</v>
      </c>
      <c r="Q13" s="15">
        <f t="shared" si="3"/>
        <v>-1.4639731245381595E-2</v>
      </c>
      <c r="R13" s="15">
        <f t="shared" si="4"/>
        <v>4.858937090042018E-4</v>
      </c>
      <c r="S13" s="15">
        <f t="shared" si="5"/>
        <v>7.0919579881973755E-5</v>
      </c>
      <c r="T13" s="15">
        <f t="shared" si="6"/>
        <v>1.5800790425937506E-2</v>
      </c>
      <c r="U13" s="15">
        <f t="shared" si="1"/>
        <v>-1.9499693398696526E-4</v>
      </c>
      <c r="W13" s="15">
        <f xml:space="preserve"> -(G13/G12-1)*([8]CpteExploitation!$DY19+[8]CpteExploitation!$GV19)/([8]CpteExploitation!$D19)</f>
        <v>1.4875882900683353E-4</v>
      </c>
    </row>
    <row r="14" spans="1:23" x14ac:dyDescent="0.25">
      <c r="A14" s="14" t="s">
        <v>192</v>
      </c>
      <c r="B14" s="11">
        <v>7.6541356825658435E-3</v>
      </c>
      <c r="C14" s="11">
        <v>4.4636111252660407E-3</v>
      </c>
      <c r="D14" s="11">
        <v>1.2430167597765365</v>
      </c>
      <c r="E14" s="11">
        <v>0.69764586235538029</v>
      </c>
      <c r="F14" s="11">
        <v>1.013978502632694</v>
      </c>
      <c r="G14" s="11">
        <v>2.4936957130848977E-2</v>
      </c>
      <c r="I14" s="15">
        <v>0.4760437097226114</v>
      </c>
      <c r="J14" s="15">
        <f t="shared" si="0"/>
        <v>5.4207395425109883E-3</v>
      </c>
      <c r="K14" s="15"/>
      <c r="L14" s="29">
        <v>3.569</v>
      </c>
      <c r="M14" s="29">
        <v>1.78</v>
      </c>
      <c r="N14" s="15"/>
      <c r="P14" s="15">
        <f t="shared" si="2"/>
        <v>1.0335904184697911E-2</v>
      </c>
      <c r="Q14" s="15">
        <f t="shared" si="3"/>
        <v>-7.7078109625239519E-3</v>
      </c>
      <c r="R14" s="15">
        <f t="shared" si="4"/>
        <v>-1.1545953720523794E-4</v>
      </c>
      <c r="S14" s="15">
        <f t="shared" si="5"/>
        <v>1.2647962433763615E-3</v>
      </c>
      <c r="T14" s="15">
        <f t="shared" si="6"/>
        <v>2.4429676183646836E-3</v>
      </c>
      <c r="U14" s="15">
        <f t="shared" si="1"/>
        <v>-7.9965800419877844E-4</v>
      </c>
      <c r="W14" s="15">
        <f xml:space="preserve"> -(G14/G13-1)*([8]CpteExploitation!$DY20+[8]CpteExploitation!$GV20)/([8]CpteExploitation!$D20)</f>
        <v>-7.2674160088145444E-4</v>
      </c>
    </row>
    <row r="15" spans="1:23" x14ac:dyDescent="0.25">
      <c r="A15" s="14" t="s">
        <v>193</v>
      </c>
      <c r="B15" s="11">
        <v>7.5578325836136214E-3</v>
      </c>
      <c r="C15" s="11">
        <v>4.5742459159526221E-3</v>
      </c>
      <c r="D15" s="11">
        <v>1.2443686006825938</v>
      </c>
      <c r="E15" s="11">
        <v>0.69665216568942689</v>
      </c>
      <c r="F15" s="11">
        <v>1.0104886454576407</v>
      </c>
      <c r="G15" s="11">
        <v>2.7057818285388776E-2</v>
      </c>
      <c r="I15" s="15">
        <v>0.4540017089148391</v>
      </c>
      <c r="J15" s="15">
        <f t="shared" si="0"/>
        <v>-2.20420008077723E-2</v>
      </c>
      <c r="K15" s="15"/>
      <c r="L15" s="29">
        <v>3.5110000000000001</v>
      </c>
      <c r="M15" s="29">
        <v>1.823</v>
      </c>
      <c r="N15" s="15"/>
      <c r="P15" s="15">
        <f t="shared" si="2"/>
        <v>-6.2750553419362032E-3</v>
      </c>
      <c r="Q15" s="15">
        <f t="shared" si="3"/>
        <v>-1.2361717699443581E-2</v>
      </c>
      <c r="R15" s="15">
        <f t="shared" si="4"/>
        <v>-5.424029637081017E-4</v>
      </c>
      <c r="S15" s="15">
        <f t="shared" si="5"/>
        <v>7.1038251631811019E-4</v>
      </c>
      <c r="T15" s="15">
        <f t="shared" si="6"/>
        <v>-1.7165338030566181E-3</v>
      </c>
      <c r="U15" s="15">
        <f t="shared" si="1"/>
        <v>-1.8566735159459061E-3</v>
      </c>
      <c r="W15" s="15">
        <f xml:space="preserve"> -(G15/G14-1)*([8]CpteExploitation!$DY21+[8]CpteExploitation!$GV21)/([8]CpteExploitation!$D21)</f>
        <v>-2.1208611545397993E-3</v>
      </c>
    </row>
    <row r="16" spans="1:23" x14ac:dyDescent="0.25">
      <c r="A16" s="14" t="s">
        <v>194</v>
      </c>
      <c r="B16" s="11">
        <v>7.6774653690793171E-3</v>
      </c>
      <c r="C16" s="11">
        <v>4.6347193578830971E-3</v>
      </c>
      <c r="D16" s="11">
        <v>1.2451046590141797</v>
      </c>
      <c r="E16" s="11">
        <v>0.69643273798984284</v>
      </c>
      <c r="F16" s="11">
        <v>1.0165623396678989</v>
      </c>
      <c r="G16" s="11">
        <v>2.7087405752583078E-2</v>
      </c>
      <c r="I16" s="15">
        <v>0.45797263334264171</v>
      </c>
      <c r="J16" s="15">
        <f t="shared" si="0"/>
        <v>3.9709244278026135E-3</v>
      </c>
      <c r="K16" s="15"/>
      <c r="L16" s="29">
        <v>3.581</v>
      </c>
      <c r="M16" s="29">
        <v>1.8440000000000001</v>
      </c>
      <c r="N16" s="15"/>
      <c r="P16" s="15">
        <f t="shared" si="2"/>
        <v>8.2188070814974198E-3</v>
      </c>
      <c r="Q16" s="15">
        <f t="shared" si="3"/>
        <v>-6.8643752692524439E-3</v>
      </c>
      <c r="R16" s="15">
        <f t="shared" si="4"/>
        <v>-3.0712772878765254E-4</v>
      </c>
      <c r="S16" s="15">
        <f t="shared" si="5"/>
        <v>1.6354275058261033E-4</v>
      </c>
      <c r="T16" s="15">
        <f t="shared" si="6"/>
        <v>3.1208818264801702E-3</v>
      </c>
      <c r="U16" s="15">
        <f t="shared" si="1"/>
        <v>-3.608042327174904E-4</v>
      </c>
      <c r="W16" s="15">
        <f xml:space="preserve"> -(G16/G15-1)*([8]CpteExploitation!$DY22+[8]CpteExploitation!$GV22)/([8]CpteExploitation!$D22)</f>
        <v>-2.9587467194302918E-5</v>
      </c>
    </row>
    <row r="17" spans="1:23" x14ac:dyDescent="0.25">
      <c r="A17" s="14" t="s">
        <v>195</v>
      </c>
      <c r="B17" s="11">
        <v>7.6413879928658619E-3</v>
      </c>
      <c r="C17" s="11">
        <v>4.6949658691115091E-3</v>
      </c>
      <c r="D17" s="11">
        <v>1.2462987886944819</v>
      </c>
      <c r="E17" s="11">
        <v>0.6970006311480732</v>
      </c>
      <c r="F17" s="11">
        <v>1.0253697324352087</v>
      </c>
      <c r="G17" s="11">
        <v>2.7262507026419337E-2</v>
      </c>
      <c r="I17" s="15">
        <v>0.4525014052838674</v>
      </c>
      <c r="J17" s="15">
        <f t="shared" si="0"/>
        <v>-5.4712280587743134E-3</v>
      </c>
      <c r="K17" s="15"/>
      <c r="L17" s="29">
        <v>3.5579999999999998</v>
      </c>
      <c r="M17" s="29">
        <v>1.8520000000000001</v>
      </c>
      <c r="N17" s="15"/>
      <c r="P17" s="15">
        <f t="shared" si="2"/>
        <v>-2.4197676972564776E-3</v>
      </c>
      <c r="Q17" s="15">
        <f t="shared" si="3"/>
        <v>-6.6936816970029778E-3</v>
      </c>
      <c r="R17" s="15">
        <f t="shared" si="4"/>
        <v>-4.9385815596975167E-4</v>
      </c>
      <c r="S17" s="15">
        <f t="shared" si="5"/>
        <v>-4.1989823962220444E-4</v>
      </c>
      <c r="T17" s="15">
        <f t="shared" si="6"/>
        <v>4.4613874725608861E-3</v>
      </c>
      <c r="U17" s="15">
        <f t="shared" si="1"/>
        <v>9.4590258516211341E-5</v>
      </c>
      <c r="W17" s="15">
        <f xml:space="preserve"> -(G17/G16-1)*([8]CpteExploitation!$DY23+[8]CpteExploitation!$GV23)/([8]CpteExploitation!$D23)</f>
        <v>-1.7510127383625929E-4</v>
      </c>
    </row>
    <row r="18" spans="1:23" x14ac:dyDescent="0.25">
      <c r="A18" s="14" t="s">
        <v>196</v>
      </c>
      <c r="B18" s="11">
        <v>7.7733078547722019E-3</v>
      </c>
      <c r="C18" s="11">
        <v>4.7413768532497428E-3</v>
      </c>
      <c r="D18" s="11">
        <v>1.2463087248322147</v>
      </c>
      <c r="E18" s="11">
        <v>0.69836903684334029</v>
      </c>
      <c r="F18" s="11">
        <v>1.0286283127398974</v>
      </c>
      <c r="G18" s="11">
        <v>2.6403557531962201E-2</v>
      </c>
      <c r="I18" s="15">
        <v>0.45775430794886052</v>
      </c>
      <c r="J18" s="15">
        <f t="shared" si="0"/>
        <v>5.2529026649931199E-3</v>
      </c>
      <c r="K18" s="15"/>
      <c r="L18" s="29">
        <v>3.5979999999999999</v>
      </c>
      <c r="M18" s="29">
        <v>1.857</v>
      </c>
      <c r="N18" s="15"/>
      <c r="P18" s="15">
        <f t="shared" si="2"/>
        <v>8.9861357493656972E-3</v>
      </c>
      <c r="Q18" s="15">
        <f t="shared" si="3"/>
        <v>-5.1454501712769963E-3</v>
      </c>
      <c r="R18" s="15">
        <f t="shared" si="4"/>
        <v>-4.1498315544796159E-6</v>
      </c>
      <c r="S18" s="15">
        <f t="shared" si="5"/>
        <v>-1.0219196269512032E-3</v>
      </c>
      <c r="T18" s="15">
        <f t="shared" si="6"/>
        <v>1.6541807911301431E-3</v>
      </c>
      <c r="U18" s="15">
        <f t="shared" si="1"/>
        <v>7.8410575427995859E-4</v>
      </c>
      <c r="W18" s="15">
        <f xml:space="preserve"> -(G18/G17-1)*([8]CpteExploitation!$DY24+[8]CpteExploitation!$GV24)/([8]CpteExploitation!$D24)</f>
        <v>8.5894949445713563E-4</v>
      </c>
    </row>
    <row r="19" spans="1:23" x14ac:dyDescent="0.25">
      <c r="A19" s="14" t="s">
        <v>197</v>
      </c>
      <c r="B19" s="11">
        <v>7.894475616834774E-3</v>
      </c>
      <c r="C19" s="11">
        <v>4.8075452057337936E-3</v>
      </c>
      <c r="D19" s="11">
        <v>1.2460212201591512</v>
      </c>
      <c r="E19" s="11">
        <v>0.70034911207759543</v>
      </c>
      <c r="F19" s="11">
        <v>1.034846033226682</v>
      </c>
      <c r="G19" s="11">
        <v>2.5690079256627495E-2</v>
      </c>
      <c r="I19" s="15">
        <v>0.46078163432631869</v>
      </c>
      <c r="J19" s="15">
        <f t="shared" si="0"/>
        <v>3.0273263774581727E-3</v>
      </c>
      <c r="K19" s="15"/>
      <c r="L19" s="29">
        <v>3.6589999999999998</v>
      </c>
      <c r="M19" s="29">
        <v>1.879</v>
      </c>
      <c r="N19" s="15"/>
      <c r="P19" s="15">
        <f t="shared" si="2"/>
        <v>8.0451095732279702E-3</v>
      </c>
      <c r="Q19" s="15">
        <f t="shared" si="3"/>
        <v>-7.2027209721448153E-3</v>
      </c>
      <c r="R19" s="15">
        <f t="shared" si="4"/>
        <v>1.1906113475947199E-4</v>
      </c>
      <c r="S19" s="15">
        <f t="shared" si="5"/>
        <v>-1.4633474682689434E-3</v>
      </c>
      <c r="T19" s="15">
        <f t="shared" si="6"/>
        <v>3.1197763785409754E-3</v>
      </c>
      <c r="U19" s="15">
        <f t="shared" si="1"/>
        <v>4.0944773134351381E-4</v>
      </c>
      <c r="W19" s="15">
        <f xml:space="preserve"> -(G19/G18-1)*([8]CpteExploitation!$DY25+[8]CpteExploitation!$GV25)/([8]CpteExploitation!$D25)</f>
        <v>7.1347827533470754E-4</v>
      </c>
    </row>
    <row r="20" spans="1:23" x14ac:dyDescent="0.25">
      <c r="A20" s="14" t="s">
        <v>198</v>
      </c>
      <c r="B20" s="11">
        <v>7.9175009135318917E-3</v>
      </c>
      <c r="C20" s="11">
        <v>4.8410626581923463E-3</v>
      </c>
      <c r="D20" s="11">
        <v>1.2468811556139199</v>
      </c>
      <c r="E20" s="11">
        <v>0.7029295325916185</v>
      </c>
      <c r="F20" s="11">
        <v>1.0469799813242751</v>
      </c>
      <c r="G20" s="11">
        <v>2.5336927223719677E-2</v>
      </c>
      <c r="I20" s="15">
        <v>0.46280323450134775</v>
      </c>
      <c r="J20" s="15">
        <f t="shared" si="0"/>
        <v>2.0216001750290591E-3</v>
      </c>
      <c r="K20" s="15"/>
      <c r="L20" s="29">
        <v>3.71</v>
      </c>
      <c r="M20" s="29">
        <v>1.899</v>
      </c>
      <c r="N20" s="15"/>
      <c r="P20" s="15">
        <f t="shared" si="2"/>
        <v>1.4977741057177058E-3</v>
      </c>
      <c r="Q20" s="15">
        <f t="shared" si="3"/>
        <v>-3.5802388099392445E-3</v>
      </c>
      <c r="R20" s="15">
        <f t="shared" si="4"/>
        <v>-3.5440903683822152E-4</v>
      </c>
      <c r="S20" s="15">
        <f t="shared" si="5"/>
        <v>-1.8920833937672548E-3</v>
      </c>
      <c r="T20" s="15">
        <f t="shared" si="6"/>
        <v>6.0213069132628774E-3</v>
      </c>
      <c r="U20" s="15">
        <f t="shared" si="1"/>
        <v>3.292503965931972E-4</v>
      </c>
      <c r="W20" s="15">
        <f xml:space="preserve"> -(G20/G19-1)*([8]CpteExploitation!$DY26+[8]CpteExploitation!$GV26)/([8]CpteExploitation!$D26)</f>
        <v>3.5315203290781804E-4</v>
      </c>
    </row>
    <row r="21" spans="1:23" x14ac:dyDescent="0.25">
      <c r="A21" s="14" t="s">
        <v>199</v>
      </c>
      <c r="B21" s="11">
        <v>8.0442867682524091E-3</v>
      </c>
      <c r="C21" s="11">
        <v>4.9100734576213246E-3</v>
      </c>
      <c r="D21" s="11">
        <v>1.2482223658694247</v>
      </c>
      <c r="E21" s="11">
        <v>0.7060892625762355</v>
      </c>
      <c r="F21" s="11">
        <v>1.0522446435513724</v>
      </c>
      <c r="G21" s="11">
        <v>2.5416997617156472E-2</v>
      </c>
      <c r="I21" s="15">
        <v>0.46359544612126019</v>
      </c>
      <c r="J21" s="15">
        <f t="shared" si="0"/>
        <v>7.9221161991244182E-4</v>
      </c>
      <c r="K21" s="15"/>
      <c r="L21" s="29">
        <v>3.7770000000000001</v>
      </c>
      <c r="M21" s="29">
        <v>1.931</v>
      </c>
      <c r="N21" s="15"/>
      <c r="P21" s="15">
        <f t="shared" si="2"/>
        <v>8.1965998869513949E-3</v>
      </c>
      <c r="Q21" s="15">
        <f t="shared" si="3"/>
        <v>-7.2967154381205221E-3</v>
      </c>
      <c r="R21" s="15">
        <f t="shared" si="4"/>
        <v>-5.50583077933676E-4</v>
      </c>
      <c r="S21" s="15">
        <f t="shared" si="5"/>
        <v>-2.300854927741602E-3</v>
      </c>
      <c r="T21" s="15">
        <f t="shared" si="6"/>
        <v>2.5738497432641005E-3</v>
      </c>
      <c r="U21" s="15">
        <f t="shared" si="1"/>
        <v>1.6991543349274656E-4</v>
      </c>
      <c r="W21" s="15">
        <f xml:space="preserve"> -(G21/G20-1)*([8]CpteExploitation!$DY27+[8]CpteExploitation!$GV27)/([8]CpteExploitation!$D27)</f>
        <v>-8.0070393436795252E-5</v>
      </c>
    </row>
    <row r="22" spans="1:23" x14ac:dyDescent="0.25">
      <c r="A22" s="14" t="s">
        <v>200</v>
      </c>
      <c r="B22" s="11">
        <v>8.1617361752231096E-3</v>
      </c>
      <c r="C22" s="11">
        <v>4.9474297407732237E-3</v>
      </c>
      <c r="D22" s="11">
        <v>1.2493702770780857</v>
      </c>
      <c r="E22" s="11">
        <v>0.70979675938934161</v>
      </c>
      <c r="F22" s="11">
        <v>1.026880264468798</v>
      </c>
      <c r="G22" s="11">
        <v>2.5857519788918207E-2</v>
      </c>
      <c r="I22" s="15">
        <v>0.45065963060686015</v>
      </c>
      <c r="J22" s="15">
        <f t="shared" si="0"/>
        <v>-1.293581551440004E-2</v>
      </c>
      <c r="K22" s="15"/>
      <c r="L22" s="29">
        <v>3.79</v>
      </c>
      <c r="M22" s="29">
        <v>1.984</v>
      </c>
      <c r="N22" s="15"/>
      <c r="P22" s="15">
        <f t="shared" si="2"/>
        <v>7.4644630572247459E-3</v>
      </c>
      <c r="Q22" s="15">
        <f t="shared" si="3"/>
        <v>-3.8896538855901063E-3</v>
      </c>
      <c r="R22" s="15">
        <f t="shared" si="4"/>
        <v>-4.7016643891936044E-4</v>
      </c>
      <c r="S22" s="15">
        <f t="shared" si="5"/>
        <v>-2.6844571007494113E-3</v>
      </c>
      <c r="T22" s="15">
        <f t="shared" si="6"/>
        <v>-1.2323747757627655E-2</v>
      </c>
      <c r="U22" s="15">
        <f t="shared" si="1"/>
        <v>-1.0322533887382555E-3</v>
      </c>
      <c r="W22" s="15">
        <f xml:space="preserve"> -(G22/G21-1)*([8]CpteExploitation!$DY28+[8]CpteExploitation!$GV28)/([8]CpteExploitation!$D28)</f>
        <v>-4.4052217176173807E-4</v>
      </c>
    </row>
    <row r="23" spans="1:23" x14ac:dyDescent="0.25">
      <c r="A23" s="14" t="s">
        <v>201</v>
      </c>
      <c r="B23" s="11">
        <v>8.292419710484767E-3</v>
      </c>
      <c r="C23" s="11">
        <v>4.997839681202227E-3</v>
      </c>
      <c r="D23" s="11">
        <v>1.2493872549019609</v>
      </c>
      <c r="E23" s="11">
        <v>0.71330764157667881</v>
      </c>
      <c r="F23" s="11">
        <v>1.0281496193865096</v>
      </c>
      <c r="G23" s="11">
        <v>2.5365103766333587E-2</v>
      </c>
      <c r="I23" s="15">
        <v>0.4522162439149372</v>
      </c>
      <c r="J23" s="15">
        <f t="shared" si="0"/>
        <v>1.5566133080770483E-3</v>
      </c>
      <c r="K23" s="15"/>
      <c r="L23" s="29">
        <v>3.903</v>
      </c>
      <c r="M23" s="29">
        <v>2.0390000000000001</v>
      </c>
      <c r="N23" s="15"/>
      <c r="P23" s="15">
        <f t="shared" si="2"/>
        <v>8.3818672849047451E-3</v>
      </c>
      <c r="Q23" s="15">
        <f t="shared" si="3"/>
        <v>-5.3338279969246472E-3</v>
      </c>
      <c r="R23" s="15">
        <f t="shared" si="4"/>
        <v>-7.113663407308963E-6</v>
      </c>
      <c r="S23" s="15">
        <f t="shared" si="5"/>
        <v>-2.5893138954778427E-3</v>
      </c>
      <c r="T23" s="15">
        <f t="shared" si="6"/>
        <v>6.4709153781099032E-4</v>
      </c>
      <c r="U23" s="15">
        <f t="shared" si="1"/>
        <v>4.5791004117111172E-4</v>
      </c>
      <c r="W23" s="15">
        <f xml:space="preserve"> -(G23/G22-1)*([8]CpteExploitation!$DY29+[8]CpteExploitation!$GV29)/([8]CpteExploitation!$D29)</f>
        <v>4.9241602258462002E-4</v>
      </c>
    </row>
    <row r="24" spans="1:23" x14ac:dyDescent="0.25">
      <c r="A24" s="14" t="s">
        <v>202</v>
      </c>
      <c r="B24" s="11">
        <v>8.3985450973364378E-3</v>
      </c>
      <c r="C24" s="11">
        <v>5.0036424081142464E-3</v>
      </c>
      <c r="D24" s="11">
        <v>1.2506038647342996</v>
      </c>
      <c r="E24" s="11">
        <v>0.71662750642161643</v>
      </c>
      <c r="F24" s="11">
        <v>1.0372068588099583</v>
      </c>
      <c r="G24" s="11">
        <v>2.4608501118568233E-2</v>
      </c>
      <c r="I24" s="15">
        <v>0.46060154113845392</v>
      </c>
      <c r="J24" s="15">
        <f t="shared" si="0"/>
        <v>8.3852972235167189E-3</v>
      </c>
      <c r="K24" s="15"/>
      <c r="L24" s="29">
        <v>4.0229999999999997</v>
      </c>
      <c r="M24" s="29">
        <v>2.0710000000000002</v>
      </c>
      <c r="N24" s="15"/>
      <c r="P24" s="15">
        <f t="shared" si="2"/>
        <v>6.6858508748362279E-3</v>
      </c>
      <c r="Q24" s="15">
        <f t="shared" si="3"/>
        <v>-6.0655262403729775E-4</v>
      </c>
      <c r="R24" s="15">
        <f t="shared" si="4"/>
        <v>-5.0871310437535433E-4</v>
      </c>
      <c r="S24" s="15">
        <f t="shared" si="5"/>
        <v>-2.4314324101996909E-3</v>
      </c>
      <c r="T24" s="15">
        <f t="shared" si="6"/>
        <v>4.6021228079133475E-3</v>
      </c>
      <c r="U24" s="15">
        <f t="shared" si="1"/>
        <v>6.4402167937948653E-4</v>
      </c>
      <c r="W24" s="15">
        <f xml:space="preserve"> -(G24/G23-1)*([8]CpteExploitation!$DY30+[8]CpteExploitation!$GV30)/([8]CpteExploitation!$D30)</f>
        <v>7.5660264776535317E-4</v>
      </c>
    </row>
    <row r="25" spans="1:23" x14ac:dyDescent="0.25">
      <c r="A25" s="14" t="s">
        <v>203</v>
      </c>
      <c r="B25" s="11">
        <v>8.4186775139657877E-3</v>
      </c>
      <c r="C25" s="11">
        <v>5.0615207682899463E-3</v>
      </c>
      <c r="D25" s="11">
        <v>1.2492616656822211</v>
      </c>
      <c r="E25" s="11">
        <v>0.71976285042670718</v>
      </c>
      <c r="F25" s="11">
        <v>1.0372457437105729</v>
      </c>
      <c r="G25" s="11">
        <v>2.4149827501232134E-2</v>
      </c>
      <c r="I25" s="15">
        <v>0.4546574667323805</v>
      </c>
      <c r="J25" s="15">
        <f t="shared" si="0"/>
        <v>-5.9440744060734185E-3</v>
      </c>
      <c r="K25" s="15"/>
      <c r="L25" s="29">
        <v>4.0579999999999998</v>
      </c>
      <c r="M25" s="29">
        <v>2.1150000000000002</v>
      </c>
      <c r="N25" s="15"/>
      <c r="P25" s="15">
        <f t="shared" si="2"/>
        <v>1.23401920044152E-3</v>
      </c>
      <c r="Q25" s="15">
        <f t="shared" si="3"/>
        <v>-5.9547018269657734E-3</v>
      </c>
      <c r="R25" s="15">
        <f t="shared" si="4"/>
        <v>5.5249356953570553E-4</v>
      </c>
      <c r="S25" s="15">
        <f t="shared" si="5"/>
        <v>-2.2522769408474252E-3</v>
      </c>
      <c r="T25" s="15">
        <f t="shared" si="6"/>
        <v>1.9299483197727635E-5</v>
      </c>
      <c r="U25" s="15">
        <f t="shared" si="1"/>
        <v>4.5709210856482654E-4</v>
      </c>
      <c r="W25" s="15">
        <f xml:space="preserve"> -(G25/G24-1)*([8]CpteExploitation!$DY31+[8]CpteExploitation!$GV31)/([8]CpteExploitation!$D31)</f>
        <v>4.5867361733609884E-4</v>
      </c>
    </row>
    <row r="26" spans="1:23" x14ac:dyDescent="0.25">
      <c r="A26" s="14" t="s">
        <v>204</v>
      </c>
      <c r="B26" s="11">
        <v>8.5531645966473776E-3</v>
      </c>
      <c r="C26" s="11">
        <v>5.1713890786152317E-3</v>
      </c>
      <c r="D26" s="11">
        <v>1.2475476053087131</v>
      </c>
      <c r="E26" s="11">
        <v>0.72272302003356248</v>
      </c>
      <c r="F26" s="11">
        <v>1.0413668802550402</v>
      </c>
      <c r="G26" s="11">
        <v>2.348668280871671E-2</v>
      </c>
      <c r="I26" s="15">
        <v>0.45326876513317194</v>
      </c>
      <c r="J26" s="15">
        <f t="shared" si="0"/>
        <v>-1.3887015992085638E-3</v>
      </c>
      <c r="K26" s="15"/>
      <c r="L26" s="29">
        <v>4.13</v>
      </c>
      <c r="M26" s="29">
        <v>2.1619999999999999</v>
      </c>
      <c r="N26" s="15"/>
      <c r="P26" s="15">
        <f t="shared" si="2"/>
        <v>8.325973574491571E-3</v>
      </c>
      <c r="Q26" s="15">
        <f t="shared" si="3"/>
        <v>-1.1313311662210763E-2</v>
      </c>
      <c r="R26" s="15">
        <f t="shared" si="4"/>
        <v>7.1510700156458373E-4</v>
      </c>
      <c r="S26" s="15">
        <f t="shared" si="5"/>
        <v>-2.1435099158142084E-3</v>
      </c>
      <c r="T26" s="15">
        <f t="shared" si="6"/>
        <v>2.070778616800978E-3</v>
      </c>
      <c r="U26" s="15">
        <f t="shared" si="1"/>
        <v>9.5626078595927467E-4</v>
      </c>
      <c r="W26" s="15">
        <f xml:space="preserve"> -(G26/G25-1)*([8]CpteExploitation!$DY32+[8]CpteExploitation!$GV32)/([8]CpteExploitation!$D32)</f>
        <v>6.6314469251542473E-4</v>
      </c>
    </row>
    <row r="27" spans="1:23" x14ac:dyDescent="0.25">
      <c r="A27" s="14" t="s">
        <v>205</v>
      </c>
      <c r="B27" s="11">
        <v>8.6730111646685613E-3</v>
      </c>
      <c r="C27" s="11">
        <v>5.24391641613487E-3</v>
      </c>
      <c r="D27" s="11">
        <v>1.2477477477477479</v>
      </c>
      <c r="E27" s="11">
        <v>0.72527829275326494</v>
      </c>
      <c r="F27" s="11">
        <v>1.0558087814519828</v>
      </c>
      <c r="G27" s="11">
        <v>2.2217025257249768E-2</v>
      </c>
      <c r="I27" s="15">
        <v>0.45954162768942941</v>
      </c>
      <c r="J27" s="15">
        <f t="shared" si="0"/>
        <v>6.2728625562574747E-3</v>
      </c>
      <c r="K27" s="15"/>
      <c r="L27" s="29">
        <v>4.2759999999999998</v>
      </c>
      <c r="M27" s="29">
        <v>2.2160000000000002</v>
      </c>
      <c r="N27" s="15"/>
      <c r="P27" s="15">
        <f t="shared" si="2"/>
        <v>7.33507249048038E-3</v>
      </c>
      <c r="Q27" s="15">
        <f t="shared" si="3"/>
        <v>-7.3417595841136123E-3</v>
      </c>
      <c r="R27" s="15">
        <f t="shared" si="4"/>
        <v>-8.3982287372218574E-5</v>
      </c>
      <c r="S27" s="15">
        <f t="shared" si="5"/>
        <v>-1.8508490841297814E-3</v>
      </c>
      <c r="T27" s="15">
        <f t="shared" si="6"/>
        <v>7.2598265744606583E-3</v>
      </c>
      <c r="U27" s="15">
        <f t="shared" si="1"/>
        <v>9.5455444693204848E-4</v>
      </c>
      <c r="W27" s="15">
        <f xml:space="preserve"> -(G27/G26-1)*([8]CpteExploitation!$DY33+[8]CpteExploitation!$GV33)/([8]CpteExploitation!$D33)</f>
        <v>1.2696575514669428E-3</v>
      </c>
    </row>
    <row r="28" spans="1:23" x14ac:dyDescent="0.25">
      <c r="A28" s="14" t="s">
        <v>206</v>
      </c>
      <c r="B28" s="11">
        <v>8.7778964158131308E-3</v>
      </c>
      <c r="C28" s="11">
        <v>5.3532439667273325E-3</v>
      </c>
      <c r="D28" s="11">
        <v>1.2504100601421542</v>
      </c>
      <c r="E28" s="11">
        <v>0.72744064802731312</v>
      </c>
      <c r="F28" s="11">
        <v>1.0609360891846316</v>
      </c>
      <c r="G28" s="11">
        <v>2.1719250114311844E-2</v>
      </c>
      <c r="I28" s="15">
        <v>0.45541838134430729</v>
      </c>
      <c r="J28" s="15">
        <f t="shared" si="0"/>
        <v>-4.1232463451221224E-3</v>
      </c>
      <c r="K28" s="15"/>
      <c r="L28" s="29">
        <v>4.3739999999999997</v>
      </c>
      <c r="M28" s="29">
        <v>2.2869999999999999</v>
      </c>
      <c r="N28" s="15"/>
      <c r="P28" s="15">
        <f t="shared" ref="P28:P91" si="7" xml:space="preserve"> (B28/B27-1)*(M27/L27)</f>
        <v>6.2672436143767852E-3</v>
      </c>
      <c r="Q28" s="15">
        <f t="shared" ref="Q28:Q91" si="8" xml:space="preserve"> -(C28/C27-1)*(M27/L27)</f>
        <v>-1.0804530925540304E-2</v>
      </c>
      <c r="R28" s="15">
        <f t="shared" ref="R28:R91" si="9" xml:space="preserve"> -(D28/D27-1)*(M27/L27)</f>
        <v>-1.1057686652165032E-3</v>
      </c>
      <c r="S28" s="15">
        <f t="shared" ref="S28:S91" si="10" xml:space="preserve"> -(E28/E27-1)*(M27/L27)</f>
        <v>-1.5450923062601959E-3</v>
      </c>
      <c r="T28" s="15">
        <f t="shared" ref="T28:T91" si="11" xml:space="preserve"> (F28/F27-1)*(M27/L27)</f>
        <v>2.5167273779165013E-3</v>
      </c>
      <c r="U28" s="15">
        <f t="shared" si="1"/>
        <v>5.4817455960159489E-4</v>
      </c>
      <c r="W28" s="15">
        <f xml:space="preserve"> -(G28/G27-1)*([8]CpteExploitation!$DY34+[8]CpteExploitation!$GV34)/([8]CpteExploitation!$D34)</f>
        <v>4.9777514293792343E-4</v>
      </c>
    </row>
    <row r="29" spans="1:23" x14ac:dyDescent="0.25">
      <c r="A29" s="14" t="s">
        <v>207</v>
      </c>
      <c r="B29" s="11">
        <v>8.8406265670775159E-3</v>
      </c>
      <c r="C29" s="11">
        <v>5.4470728559167019E-3</v>
      </c>
      <c r="D29" s="11">
        <v>1.2541114058355436</v>
      </c>
      <c r="E29" s="11">
        <v>0.72921395391802379</v>
      </c>
      <c r="F29" s="11">
        <v>1.0671140754098687</v>
      </c>
      <c r="G29" s="11">
        <v>2.1442930533839628E-2</v>
      </c>
      <c r="I29" s="15">
        <v>0.45052490507035958</v>
      </c>
      <c r="J29" s="15">
        <f t="shared" si="0"/>
        <v>-4.8934762739477056E-3</v>
      </c>
      <c r="K29" s="15"/>
      <c r="L29" s="29">
        <v>4.4770000000000003</v>
      </c>
      <c r="M29" s="29">
        <v>2.3639999999999999</v>
      </c>
      <c r="N29" s="15"/>
      <c r="P29" s="15">
        <f t="shared" si="7"/>
        <v>3.7365712598258255E-3</v>
      </c>
      <c r="Q29" s="15">
        <f t="shared" si="8"/>
        <v>-9.1644609407093344E-3</v>
      </c>
      <c r="R29" s="15">
        <f t="shared" si="9"/>
        <v>-1.5477277716528103E-3</v>
      </c>
      <c r="S29" s="15">
        <f t="shared" si="10"/>
        <v>-1.2745987190566552E-3</v>
      </c>
      <c r="T29" s="15">
        <f t="shared" si="11"/>
        <v>3.0447041470953338E-3</v>
      </c>
      <c r="U29" s="15">
        <f t="shared" si="1"/>
        <v>3.1203575054993514E-4</v>
      </c>
      <c r="W29" s="15">
        <f xml:space="preserve"> -(G29/G28-1)*([8]CpteExploitation!$DY35+[8]CpteExploitation!$GV35)/([8]CpteExploitation!$D35)</f>
        <v>2.7631958047221518E-4</v>
      </c>
    </row>
    <row r="30" spans="1:23" x14ac:dyDescent="0.25">
      <c r="A30" s="14" t="s">
        <v>208</v>
      </c>
      <c r="B30" s="11">
        <v>8.9464512459658217E-3</v>
      </c>
      <c r="C30" s="11">
        <v>5.5049574580273456E-3</v>
      </c>
      <c r="D30" s="11">
        <v>1.2612519399896533</v>
      </c>
      <c r="E30" s="11">
        <v>0.7306078382096185</v>
      </c>
      <c r="F30" s="11">
        <v>1.0533142540944684</v>
      </c>
      <c r="G30" s="11">
        <v>2.1638330757341579E-2</v>
      </c>
      <c r="I30" s="15">
        <v>0.44005299183042618</v>
      </c>
      <c r="J30" s="15">
        <f t="shared" si="0"/>
        <v>-1.0471913239933406E-2</v>
      </c>
      <c r="K30" s="15"/>
      <c r="L30" s="29">
        <v>4.5289999999999999</v>
      </c>
      <c r="M30" s="29">
        <v>2.4380000000000002</v>
      </c>
      <c r="N30" s="15"/>
      <c r="P30" s="15">
        <f t="shared" si="7"/>
        <v>6.3206870933758394E-3</v>
      </c>
      <c r="Q30" s="15">
        <f t="shared" si="8"/>
        <v>-5.6112581098438563E-3</v>
      </c>
      <c r="R30" s="15">
        <f t="shared" si="9"/>
        <v>-3.0064567524004564E-3</v>
      </c>
      <c r="S30" s="15">
        <f t="shared" si="10"/>
        <v>-1.0093275580555035E-3</v>
      </c>
      <c r="T30" s="15">
        <f t="shared" si="11"/>
        <v>-6.8284635029739714E-3</v>
      </c>
      <c r="U30" s="15">
        <f t="shared" si="1"/>
        <v>-3.370944100354583E-4</v>
      </c>
      <c r="W30" s="15">
        <f xml:space="preserve"> -(G30/G29-1)*([8]CpteExploitation!$DY36+[8]CpteExploitation!$GV36)/([8]CpteExploitation!$D36)</f>
        <v>-1.9540022350195016E-4</v>
      </c>
    </row>
    <row r="31" spans="1:23" x14ac:dyDescent="0.25">
      <c r="A31" s="14" t="s">
        <v>209</v>
      </c>
      <c r="B31" s="11">
        <v>9.2355460420860749E-3</v>
      </c>
      <c r="C31" s="11">
        <v>5.5819008139565106E-3</v>
      </c>
      <c r="D31" s="11">
        <v>1.2643504531722054</v>
      </c>
      <c r="E31" s="11">
        <v>0.73263879124532905</v>
      </c>
      <c r="F31" s="11">
        <v>1.054831646878184</v>
      </c>
      <c r="G31" s="11">
        <v>2.134855210314944E-2</v>
      </c>
      <c r="I31" s="15">
        <v>0.44789685056013534</v>
      </c>
      <c r="J31" s="15">
        <f t="shared" si="0"/>
        <v>7.8438587297091633E-3</v>
      </c>
      <c r="K31" s="15"/>
      <c r="L31" s="29">
        <v>4.7309999999999999</v>
      </c>
      <c r="M31" s="29">
        <v>2.5110000000000001</v>
      </c>
      <c r="N31" s="15"/>
      <c r="P31" s="15">
        <f t="shared" si="7"/>
        <v>1.7394856694315071E-2</v>
      </c>
      <c r="Q31" s="15">
        <f t="shared" si="8"/>
        <v>-7.5239956860138502E-3</v>
      </c>
      <c r="R31" s="15">
        <f t="shared" si="9"/>
        <v>-1.3224610249223496E-3</v>
      </c>
      <c r="S31" s="15">
        <f t="shared" si="10"/>
        <v>-1.4963973630761939E-3</v>
      </c>
      <c r="T31" s="15">
        <f t="shared" si="11"/>
        <v>7.7548148555055903E-4</v>
      </c>
      <c r="U31" s="15">
        <f t="shared" si="1"/>
        <v>1.6374623855927085E-5</v>
      </c>
      <c r="W31" s="15">
        <f xml:space="preserve"> -(G31/G30-1)*([8]CpteExploitation!$DY37+[8]CpteExploitation!$GV37)/([8]CpteExploitation!$D37)</f>
        <v>2.897786541921388E-4</v>
      </c>
    </row>
    <row r="32" spans="1:23" x14ac:dyDescent="0.25">
      <c r="A32" s="14" t="s">
        <v>210</v>
      </c>
      <c r="B32" s="11">
        <v>9.3642976446351306E-3</v>
      </c>
      <c r="C32" s="11">
        <v>5.6253998211533377E-3</v>
      </c>
      <c r="D32" s="11">
        <v>1.2643171806167401</v>
      </c>
      <c r="E32" s="11">
        <v>0.73529610985645111</v>
      </c>
      <c r="F32" s="11">
        <v>1.0466637184448131</v>
      </c>
      <c r="G32" s="11">
        <v>2.1483164635405907E-2</v>
      </c>
      <c r="I32" s="15">
        <v>0.4449493906217723</v>
      </c>
      <c r="J32" s="15">
        <f t="shared" si="0"/>
        <v>-2.9474599383630395E-3</v>
      </c>
      <c r="K32" s="15"/>
      <c r="L32" s="29">
        <v>4.8410000000000002</v>
      </c>
      <c r="M32" s="29">
        <v>2.5830000000000002</v>
      </c>
      <c r="N32" s="15"/>
      <c r="P32" s="15">
        <f t="shared" si="7"/>
        <v>7.3991840499715101E-3</v>
      </c>
      <c r="Q32" s="15">
        <f t="shared" si="8"/>
        <v>-4.1360996583051481E-3</v>
      </c>
      <c r="R32" s="15">
        <f t="shared" si="9"/>
        <v>1.3967299757784746E-5</v>
      </c>
      <c r="S32" s="15">
        <f t="shared" si="10"/>
        <v>-1.925074247084473E-3</v>
      </c>
      <c r="T32" s="15">
        <f t="shared" si="11"/>
        <v>-4.109817504583768E-3</v>
      </c>
      <c r="U32" s="15">
        <f t="shared" si="1"/>
        <v>-1.8961987811894412E-4</v>
      </c>
      <c r="W32" s="15">
        <f xml:space="preserve"> -(G32/G31-1)*([8]CpteExploitation!$DY38+[8]CpteExploitation!$GV38)/([8]CpteExploitation!$D38)</f>
        <v>-1.3461253225646738E-4</v>
      </c>
    </row>
    <row r="33" spans="1:23" x14ac:dyDescent="0.25">
      <c r="A33" s="14" t="s">
        <v>211</v>
      </c>
      <c r="B33" s="11">
        <v>9.4803988418171222E-3</v>
      </c>
      <c r="C33" s="11">
        <v>5.6860436095736346E-3</v>
      </c>
      <c r="D33" s="11">
        <v>1.2621313035204569</v>
      </c>
      <c r="E33" s="11">
        <v>0.73856557930555145</v>
      </c>
      <c r="F33" s="11">
        <v>1.0602157385208735</v>
      </c>
      <c r="G33" s="11">
        <v>2.1466905187835422E-2</v>
      </c>
      <c r="I33" s="15">
        <v>0.45140131186642818</v>
      </c>
      <c r="J33" s="15">
        <f t="shared" si="0"/>
        <v>6.4519212446558782E-3</v>
      </c>
      <c r="K33" s="15"/>
      <c r="L33" s="29">
        <v>5.0309999999999997</v>
      </c>
      <c r="M33" s="29">
        <v>2.653</v>
      </c>
      <c r="N33" s="15"/>
      <c r="P33" s="15">
        <f t="shared" si="7"/>
        <v>6.6153193184187555E-3</v>
      </c>
      <c r="Q33" s="15">
        <f t="shared" si="8"/>
        <v>-5.7520447000526161E-3</v>
      </c>
      <c r="R33" s="15">
        <f t="shared" si="9"/>
        <v>9.2248438498383225E-4</v>
      </c>
      <c r="S33" s="15">
        <f t="shared" si="10"/>
        <v>-2.3724897170498221E-3</v>
      </c>
      <c r="T33" s="15">
        <f t="shared" si="11"/>
        <v>6.9085386219664199E-3</v>
      </c>
      <c r="U33" s="15">
        <f t="shared" si="1"/>
        <v>1.3011333638930818E-4</v>
      </c>
      <c r="W33" s="15">
        <f xml:space="preserve"> -(G33/G32-1)*([8]CpteExploitation!$DY39+[8]CpteExploitation!$GV39)/([8]CpteExploitation!$D39)</f>
        <v>1.6259447570485839E-5</v>
      </c>
    </row>
    <row r="34" spans="1:23" x14ac:dyDescent="0.25">
      <c r="A34" s="14" t="s">
        <v>212</v>
      </c>
      <c r="B34" s="11">
        <v>9.5554513835391462E-3</v>
      </c>
      <c r="C34" s="11">
        <v>5.8002666961446091E-3</v>
      </c>
      <c r="D34" s="11">
        <v>1.2570373788647902</v>
      </c>
      <c r="E34" s="11">
        <v>0.7424217589845632</v>
      </c>
      <c r="F34" s="11">
        <v>1.079542053615425</v>
      </c>
      <c r="G34" s="11">
        <v>2.1575804276632634E-2</v>
      </c>
      <c r="I34" s="15">
        <v>0.45386245424773647</v>
      </c>
      <c r="J34" s="15">
        <f t="shared" si="0"/>
        <v>2.46114238130829E-3</v>
      </c>
      <c r="K34" s="15"/>
      <c r="L34" s="29">
        <v>5.1909999999999998</v>
      </c>
      <c r="M34" s="29">
        <v>2.7240000000000002</v>
      </c>
      <c r="N34" s="15"/>
      <c r="P34" s="15">
        <f t="shared" si="7"/>
        <v>4.1746659406994742E-3</v>
      </c>
      <c r="Q34" s="15">
        <f t="shared" si="8"/>
        <v>-1.0593186979735957E-2</v>
      </c>
      <c r="R34" s="15">
        <f t="shared" si="9"/>
        <v>2.1282905239935293E-3</v>
      </c>
      <c r="S34" s="15">
        <f t="shared" si="10"/>
        <v>-2.7532847593645829E-3</v>
      </c>
      <c r="T34" s="15">
        <f t="shared" si="11"/>
        <v>9.6125307419352383E-3</v>
      </c>
      <c r="U34" s="15">
        <f t="shared" si="1"/>
        <v>-1.0787308621941147E-4</v>
      </c>
      <c r="W34" s="15">
        <f xml:space="preserve"> -(G34/G33-1)*([8]CpteExploitation!$DY40+[8]CpteExploitation!$GV40)/([8]CpteExploitation!$D40)</f>
        <v>-1.088990887972113E-4</v>
      </c>
    </row>
    <row r="35" spans="1:23" x14ac:dyDescent="0.25">
      <c r="A35" s="14" t="s">
        <v>213</v>
      </c>
      <c r="B35" s="11">
        <v>9.5950137435816974E-3</v>
      </c>
      <c r="C35" s="11">
        <v>5.8392234138568474E-3</v>
      </c>
      <c r="D35" s="11">
        <v>1.2529043789097407</v>
      </c>
      <c r="E35" s="11">
        <v>0.74584179029353415</v>
      </c>
      <c r="F35" s="11">
        <v>1.0724759669449426</v>
      </c>
      <c r="G35" s="11">
        <v>2.2314674735249621E-2</v>
      </c>
      <c r="I35" s="15">
        <v>0.44742813918305596</v>
      </c>
      <c r="J35" s="15">
        <f t="shared" si="0"/>
        <v>-6.434315064680507E-3</v>
      </c>
      <c r="K35" s="15"/>
      <c r="L35" s="29">
        <v>5.2880000000000003</v>
      </c>
      <c r="M35" s="29">
        <v>2.8039999999999998</v>
      </c>
      <c r="N35" s="15"/>
      <c r="P35" s="15">
        <f t="shared" si="7"/>
        <v>2.1726364338483716E-3</v>
      </c>
      <c r="Q35" s="15">
        <f t="shared" si="8"/>
        <v>-3.5244428267792319E-3</v>
      </c>
      <c r="R35" s="15">
        <f t="shared" si="9"/>
        <v>1.725334406201508E-3</v>
      </c>
      <c r="S35" s="15">
        <f t="shared" si="10"/>
        <v>-2.4173273429053807E-3</v>
      </c>
      <c r="T35" s="15">
        <f t="shared" si="11"/>
        <v>-3.4347526672487963E-3</v>
      </c>
      <c r="U35" s="15">
        <f t="shared" si="1"/>
        <v>-9.557630677969782E-4</v>
      </c>
      <c r="W35" s="15">
        <f xml:space="preserve"> -(G35/G34-1)*([8]CpteExploitation!$DY41+[8]CpteExploitation!$GV41)/([8]CpteExploitation!$D41)</f>
        <v>-7.3887045861698801E-4</v>
      </c>
    </row>
    <row r="36" spans="1:23" x14ac:dyDescent="0.25">
      <c r="A36" s="14" t="s">
        <v>214</v>
      </c>
      <c r="B36" s="11">
        <v>9.7776921708272197E-3</v>
      </c>
      <c r="C36" s="11">
        <v>5.8303480548449827E-3</v>
      </c>
      <c r="D36" s="11">
        <v>1.2501078050884002</v>
      </c>
      <c r="E36" s="11">
        <v>0.74884553041939605</v>
      </c>
      <c r="F36" s="11">
        <v>1.0682823843566711</v>
      </c>
      <c r="G36" s="11">
        <v>2.2530641672674837E-2</v>
      </c>
      <c r="I36" s="15">
        <v>0.4549387166546503</v>
      </c>
      <c r="J36" s="15">
        <f t="shared" si="0"/>
        <v>7.5105774715943374E-3</v>
      </c>
      <c r="K36" s="15"/>
      <c r="L36" s="29">
        <v>5.548</v>
      </c>
      <c r="M36" s="29">
        <v>2.899</v>
      </c>
      <c r="N36" s="15"/>
      <c r="P36" s="15">
        <f t="shared" si="7"/>
        <v>1.0095509123562909E-2</v>
      </c>
      <c r="Q36" s="15">
        <f t="shared" si="8"/>
        <v>8.0596725994896176E-4</v>
      </c>
      <c r="R36" s="15">
        <f t="shared" si="9"/>
        <v>1.1835726573676336E-3</v>
      </c>
      <c r="S36" s="15">
        <f t="shared" si="10"/>
        <v>-2.1355129299383199E-3</v>
      </c>
      <c r="T36" s="15">
        <f t="shared" si="11"/>
        <v>-2.0734052523269536E-3</v>
      </c>
      <c r="U36" s="15">
        <f t="shared" si="1"/>
        <v>-3.6555338701989336E-4</v>
      </c>
      <c r="W36" s="15">
        <f xml:space="preserve"> -(G36/G35-1)*([8]CpteExploitation!$DY42+[8]CpteExploitation!$GV42)/([8]CpteExploitation!$D42)</f>
        <v>-2.1596693742521373E-4</v>
      </c>
    </row>
    <row r="37" spans="1:23" x14ac:dyDescent="0.25">
      <c r="A37" s="14" t="s">
        <v>215</v>
      </c>
      <c r="B37" s="11">
        <v>9.9965533632477444E-3</v>
      </c>
      <c r="C37" s="11">
        <v>5.8377025025275553E-3</v>
      </c>
      <c r="D37" s="11">
        <v>1.2490675507666804</v>
      </c>
      <c r="E37" s="11">
        <v>0.75145338627977221</v>
      </c>
      <c r="F37" s="11">
        <v>1.048057267484406</v>
      </c>
      <c r="G37" s="11">
        <v>2.3425299323269134E-2</v>
      </c>
      <c r="I37" s="15">
        <v>0.45375672392850952</v>
      </c>
      <c r="J37" s="15">
        <f t="shared" si="0"/>
        <v>-1.1819927261407792E-3</v>
      </c>
      <c r="K37" s="15"/>
      <c r="L37" s="29">
        <v>5.7629999999999999</v>
      </c>
      <c r="M37" s="29">
        <v>3.0139999999999998</v>
      </c>
      <c r="N37" s="15"/>
      <c r="P37" s="15">
        <f t="shared" si="7"/>
        <v>1.1696183241885434E-2</v>
      </c>
      <c r="Q37" s="15">
        <f t="shared" si="8"/>
        <v>-6.5912433195640461E-4</v>
      </c>
      <c r="R37" s="15">
        <f t="shared" si="9"/>
        <v>4.3481430642901389E-4</v>
      </c>
      <c r="S37" s="15">
        <f t="shared" si="10"/>
        <v>-1.8197138672230711E-3</v>
      </c>
      <c r="T37" s="15">
        <f t="shared" si="11"/>
        <v>-9.8927432034122981E-3</v>
      </c>
      <c r="U37" s="15">
        <f t="shared" si="1"/>
        <v>-9.4140887186345418E-4</v>
      </c>
      <c r="W37" s="15">
        <f xml:space="preserve"> -(G37/G36-1)*([8]CpteExploitation!$DY43+[8]CpteExploitation!$GV43)/([8]CpteExploitation!$D43)</f>
        <v>-8.9465765059429717E-4</v>
      </c>
    </row>
    <row r="38" spans="1:23" x14ac:dyDescent="0.25">
      <c r="A38" s="14" t="s">
        <v>216</v>
      </c>
      <c r="B38" s="11">
        <v>1.0006386741779118E-2</v>
      </c>
      <c r="C38" s="11">
        <v>5.8328297301451131E-3</v>
      </c>
      <c r="D38" s="11">
        <v>1.2485065710872161</v>
      </c>
      <c r="E38" s="11">
        <v>0.75367810821433256</v>
      </c>
      <c r="F38" s="11">
        <v>1.060613460883955</v>
      </c>
      <c r="G38" s="11">
        <v>2.4084460574067965E-2</v>
      </c>
      <c r="I38" s="15">
        <v>0.45859452325965022</v>
      </c>
      <c r="J38" s="15">
        <f t="shared" si="0"/>
        <v>4.8377993311407019E-3</v>
      </c>
      <c r="K38" s="15"/>
      <c r="L38" s="29">
        <v>6.0620000000000003</v>
      </c>
      <c r="M38" s="29">
        <v>3.1349999999999998</v>
      </c>
      <c r="N38" s="15"/>
      <c r="P38" s="15">
        <f t="shared" si="7"/>
        <v>5.1445465017542599E-4</v>
      </c>
      <c r="Q38" s="15">
        <f t="shared" si="8"/>
        <v>4.3654477495014287E-4</v>
      </c>
      <c r="R38" s="15">
        <f t="shared" si="9"/>
        <v>2.3488529698894347E-4</v>
      </c>
      <c r="S38" s="15">
        <f t="shared" si="10"/>
        <v>-1.5483470795192161E-3</v>
      </c>
      <c r="T38" s="15">
        <f t="shared" si="11"/>
        <v>6.2656713449352822E-3</v>
      </c>
      <c r="U38" s="15">
        <f t="shared" si="1"/>
        <v>-1.0654096563898763E-3</v>
      </c>
      <c r="W38" s="15">
        <f xml:space="preserve"> -(G38/G37-1)*([8]CpteExploitation!$DY44+[8]CpteExploitation!$GV44)/([8]CpteExploitation!$D44)</f>
        <v>-6.5916125079882985E-4</v>
      </c>
    </row>
    <row r="39" spans="1:23" x14ac:dyDescent="0.25">
      <c r="A39" s="14" t="s">
        <v>217</v>
      </c>
      <c r="B39" s="11">
        <v>1.0032683332813508E-2</v>
      </c>
      <c r="C39" s="11">
        <v>5.8536322841357402E-3</v>
      </c>
      <c r="D39" s="11">
        <v>1.2494217424826524</v>
      </c>
      <c r="E39" s="11">
        <v>0.75531822337933507</v>
      </c>
      <c r="F39" s="11">
        <v>1.0502612073665547</v>
      </c>
      <c r="G39" s="11">
        <v>2.53963118731802E-2</v>
      </c>
      <c r="I39" s="15">
        <v>0.45033969589129724</v>
      </c>
      <c r="J39" s="15">
        <f t="shared" si="0"/>
        <v>-8.2548273683529794E-3</v>
      </c>
      <c r="K39" s="15"/>
      <c r="L39" s="29">
        <v>6.1820000000000004</v>
      </c>
      <c r="M39" s="29">
        <v>3.2410000000000001</v>
      </c>
      <c r="N39" s="15"/>
      <c r="P39" s="15">
        <f t="shared" si="7"/>
        <v>1.3590761187596862E-3</v>
      </c>
      <c r="Q39" s="15">
        <f t="shared" si="8"/>
        <v>-1.8444163870500381E-3</v>
      </c>
      <c r="R39" s="15">
        <f t="shared" si="9"/>
        <v>-3.790820478292006E-4</v>
      </c>
      <c r="S39" s="15">
        <f t="shared" si="10"/>
        <v>-1.1254081520614735E-3</v>
      </c>
      <c r="T39" s="15">
        <f t="shared" si="11"/>
        <v>-5.0477678981349196E-3</v>
      </c>
      <c r="U39" s="15">
        <f t="shared" si="1"/>
        <v>-1.2172290020370348E-3</v>
      </c>
      <c r="W39" s="15">
        <f xml:space="preserve"> -(G39/G38-1)*([8]CpteExploitation!$DY45+[8]CpteExploitation!$GV45)/([8]CpteExploitation!$D45)</f>
        <v>-1.3118512991122323E-3</v>
      </c>
    </row>
    <row r="40" spans="1:23" x14ac:dyDescent="0.25">
      <c r="A40" s="14" t="s">
        <v>218</v>
      </c>
      <c r="B40" s="11">
        <v>1.0040835263767506E-2</v>
      </c>
      <c r="C40" s="11">
        <v>5.9149068838175384E-3</v>
      </c>
      <c r="D40" s="11">
        <v>1.2516981132075473</v>
      </c>
      <c r="E40" s="11">
        <v>0.75636878751184589</v>
      </c>
      <c r="F40" s="11">
        <v>1.0493490598210573</v>
      </c>
      <c r="G40" s="11">
        <v>2.6598301554238101E-2</v>
      </c>
      <c r="I40" s="15">
        <v>0.44191635955776321</v>
      </c>
      <c r="J40" s="15">
        <f t="shared" si="0"/>
        <v>-8.4233363335340372E-3</v>
      </c>
      <c r="K40" s="15"/>
      <c r="L40" s="29">
        <v>6.2409999999999997</v>
      </c>
      <c r="M40" s="29">
        <v>3.3170000000000002</v>
      </c>
      <c r="N40" s="15"/>
      <c r="P40" s="15">
        <f t="shared" si="7"/>
        <v>4.2598412853247521E-4</v>
      </c>
      <c r="Q40" s="15">
        <f t="shared" si="8"/>
        <v>-5.4878859300530975E-3</v>
      </c>
      <c r="R40" s="15">
        <f t="shared" si="9"/>
        <v>-9.5517723396589416E-4</v>
      </c>
      <c r="S40" s="15">
        <f t="shared" si="10"/>
        <v>-7.2919324486230594E-4</v>
      </c>
      <c r="T40" s="15">
        <f t="shared" si="11"/>
        <v>-4.5532112426525961E-4</v>
      </c>
      <c r="U40" s="15">
        <f t="shared" si="1"/>
        <v>-1.2217429289199553E-3</v>
      </c>
      <c r="W40" s="15">
        <f xml:space="preserve"> -(G40/G39-1)*([8]CpteExploitation!$DY46+[8]CpteExploitation!$GV46)/([8]CpteExploitation!$D46)</f>
        <v>-1.2019896810579009E-3</v>
      </c>
    </row>
    <row r="41" spans="1:23" x14ac:dyDescent="0.25">
      <c r="A41" s="14" t="s">
        <v>219</v>
      </c>
      <c r="B41" s="11">
        <v>1.0130958720716472E-2</v>
      </c>
      <c r="C41" s="11">
        <v>5.9600195468624663E-3</v>
      </c>
      <c r="D41" s="11">
        <v>1.254646840148699</v>
      </c>
      <c r="E41" s="11">
        <v>0.75682698379462077</v>
      </c>
      <c r="F41" s="11">
        <v>1.0591405030365919</v>
      </c>
      <c r="G41" s="11">
        <v>2.7348023128613844E-2</v>
      </c>
      <c r="I41" s="15">
        <v>0.44522581653383342</v>
      </c>
      <c r="J41" s="15">
        <f t="shared" si="0"/>
        <v>3.3094569760702131E-3</v>
      </c>
      <c r="K41" s="15"/>
      <c r="L41" s="29">
        <v>6.399</v>
      </c>
      <c r="M41" s="29">
        <v>3.375</v>
      </c>
      <c r="N41" s="15"/>
      <c r="P41" s="15">
        <f t="shared" si="7"/>
        <v>4.7704493500778994E-3</v>
      </c>
      <c r="Q41" s="15">
        <f t="shared" si="8"/>
        <v>-4.0536088695108247E-3</v>
      </c>
      <c r="R41" s="15">
        <f t="shared" si="9"/>
        <v>-1.2520631940477751E-3</v>
      </c>
      <c r="S41" s="15">
        <f t="shared" si="10"/>
        <v>-3.2196543623772131E-4</v>
      </c>
      <c r="T41" s="15">
        <f t="shared" si="11"/>
        <v>4.9592730530472343E-3</v>
      </c>
      <c r="U41" s="15">
        <f t="shared" si="1"/>
        <v>-7.9262792725859951E-4</v>
      </c>
      <c r="W41" s="15">
        <f xml:space="preserve"> -(G41/G40-1)*([8]CpteExploitation!$DY47+[8]CpteExploitation!$GV47)/([8]CpteExploitation!$D47)</f>
        <v>-7.4972157437574582E-4</v>
      </c>
    </row>
    <row r="42" spans="1:23" x14ac:dyDescent="0.25">
      <c r="A42" s="14" t="s">
        <v>220</v>
      </c>
      <c r="B42" s="11">
        <v>1.0158325293721173E-2</v>
      </c>
      <c r="C42" s="11">
        <v>5.9480240981994153E-3</v>
      </c>
      <c r="D42" s="11">
        <v>1.2572886297376094</v>
      </c>
      <c r="E42" s="11">
        <v>0.75668554323549231</v>
      </c>
      <c r="F42" s="11">
        <v>1.0587346257439303</v>
      </c>
      <c r="G42" s="11">
        <v>2.7909104773524474E-2</v>
      </c>
      <c r="I42" s="15">
        <v>0.4460881500686289</v>
      </c>
      <c r="J42" s="15">
        <f t="shared" si="0"/>
        <v>8.6233353479547858E-4</v>
      </c>
      <c r="K42" s="15"/>
      <c r="L42" s="29">
        <v>6.5570000000000004</v>
      </c>
      <c r="M42" s="29">
        <v>3.45</v>
      </c>
      <c r="N42" s="15"/>
      <c r="P42" s="15">
        <f t="shared" si="7"/>
        <v>1.4247266146639938E-3</v>
      </c>
      <c r="Q42" s="15">
        <f t="shared" si="8"/>
        <v>1.0615256175141028E-3</v>
      </c>
      <c r="R42" s="15">
        <f t="shared" si="9"/>
        <v>-1.1105507101373787E-3</v>
      </c>
      <c r="S42" s="15">
        <f t="shared" si="10"/>
        <v>9.8568698810271024E-5</v>
      </c>
      <c r="T42" s="15">
        <f t="shared" si="11"/>
        <v>-2.0211700092952838E-4</v>
      </c>
      <c r="U42" s="15">
        <f t="shared" si="1"/>
        <v>-4.0981968512598195E-4</v>
      </c>
      <c r="W42" s="15">
        <f xml:space="preserve"> -(G42/G41-1)*([8]CpteExploitation!$DY48+[8]CpteExploitation!$GV48)/([8]CpteExploitation!$D48)</f>
        <v>-5.6108164491063049E-4</v>
      </c>
    </row>
    <row r="43" spans="1:23" x14ac:dyDescent="0.25">
      <c r="A43" s="14" t="s">
        <v>221</v>
      </c>
      <c r="B43" s="11">
        <v>1.0295166402535657E-2</v>
      </c>
      <c r="C43" s="11">
        <v>6.042706878166092E-3</v>
      </c>
      <c r="D43" s="11">
        <v>1.2583392476933994</v>
      </c>
      <c r="E43" s="11">
        <v>0.75685750132065499</v>
      </c>
      <c r="F43" s="11">
        <v>1.0700722993959373</v>
      </c>
      <c r="G43" s="11">
        <v>2.7990571596935767E-2</v>
      </c>
      <c r="I43" s="15">
        <v>0.44961697112551563</v>
      </c>
      <c r="J43" s="15">
        <f t="shared" si="0"/>
        <v>3.5288210568867329E-3</v>
      </c>
      <c r="K43" s="15"/>
      <c r="L43" s="29">
        <v>6.7880000000000003</v>
      </c>
      <c r="M43" s="29">
        <v>3.5459999999999998</v>
      </c>
      <c r="N43" s="15"/>
      <c r="P43" s="15">
        <f t="shared" si="7"/>
        <v>7.0877498282569985E-3</v>
      </c>
      <c r="Q43" s="15">
        <f t="shared" si="8"/>
        <v>-8.3755279591034501E-3</v>
      </c>
      <c r="R43" s="15">
        <f t="shared" si="9"/>
        <v>-4.3966687062501334E-4</v>
      </c>
      <c r="S43" s="15">
        <f t="shared" si="10"/>
        <v>-1.1956968224435211E-4</v>
      </c>
      <c r="T43" s="15">
        <f t="shared" si="11"/>
        <v>5.6344398438114267E-3</v>
      </c>
      <c r="U43" s="15">
        <f t="shared" si="1"/>
        <v>-2.5860410320887716E-4</v>
      </c>
      <c r="W43" s="15">
        <f xml:space="preserve"> -(G43/G42-1)*([8]CpteExploitation!$DY49+[8]CpteExploitation!$GV49)/([8]CpteExploitation!$D49)</f>
        <v>-8.1466823411292338E-5</v>
      </c>
    </row>
    <row r="44" spans="1:23" x14ac:dyDescent="0.25">
      <c r="A44" s="14" t="s">
        <v>222</v>
      </c>
      <c r="B44" s="11">
        <v>1.0322145442579795E-2</v>
      </c>
      <c r="C44" s="11">
        <v>6.0929531269243485E-3</v>
      </c>
      <c r="D44" s="11">
        <v>1.2590277777777779</v>
      </c>
      <c r="E44" s="11">
        <v>0.7573346495557749</v>
      </c>
      <c r="F44" s="11">
        <v>1.0708763989934815</v>
      </c>
      <c r="G44" s="11">
        <v>2.8844760110160895E-2</v>
      </c>
      <c r="I44" s="15">
        <v>0.44557182200318884</v>
      </c>
      <c r="J44" s="15">
        <f t="shared" si="0"/>
        <v>-4.0451491223267855E-3</v>
      </c>
      <c r="K44" s="15"/>
      <c r="L44" s="29">
        <v>6.899</v>
      </c>
      <c r="M44" s="29">
        <v>3.6259999999999999</v>
      </c>
      <c r="N44" s="15"/>
      <c r="P44" s="15">
        <f t="shared" si="7"/>
        <v>1.3689576712597482E-3</v>
      </c>
      <c r="Q44" s="15">
        <f t="shared" si="8"/>
        <v>-4.3437919275294331E-3</v>
      </c>
      <c r="R44" s="15">
        <f t="shared" si="9"/>
        <v>-2.8583938977286131E-4</v>
      </c>
      <c r="S44" s="15">
        <f t="shared" si="10"/>
        <v>-3.293336441733805E-4</v>
      </c>
      <c r="T44" s="15">
        <f t="shared" si="11"/>
        <v>3.9254876973649031E-4</v>
      </c>
      <c r="U44" s="15">
        <f t="shared" si="1"/>
        <v>-8.4769060184734877E-4</v>
      </c>
      <c r="W44" s="15">
        <f xml:space="preserve"> -(G44/G43-1)*([8]CpteExploitation!$DY50+[8]CpteExploitation!$GV50)/([8]CpteExploitation!$D50)</f>
        <v>-8.5418851322512817E-4</v>
      </c>
    </row>
    <row r="45" spans="1:23" x14ac:dyDescent="0.25">
      <c r="A45" s="14" t="s">
        <v>223</v>
      </c>
      <c r="B45" s="11">
        <v>1.0537979082679838E-2</v>
      </c>
      <c r="C45" s="11">
        <v>6.116219018745964E-3</v>
      </c>
      <c r="D45" s="11">
        <v>1.2588315217391304</v>
      </c>
      <c r="E45" s="11">
        <v>0.75811466093171198</v>
      </c>
      <c r="F45" s="11">
        <v>1.0674379336080162</v>
      </c>
      <c r="G45" s="11">
        <v>2.9123494819378325E-2</v>
      </c>
      <c r="I45" s="15">
        <v>0.45197423690842903</v>
      </c>
      <c r="J45" s="15">
        <f t="shared" si="0"/>
        <v>6.4024149052401835E-3</v>
      </c>
      <c r="K45" s="15"/>
      <c r="L45" s="29">
        <v>7.1420000000000003</v>
      </c>
      <c r="M45" s="29">
        <v>3.706</v>
      </c>
      <c r="N45" s="15"/>
      <c r="P45" s="15">
        <f t="shared" si="7"/>
        <v>1.0989825990123471E-2</v>
      </c>
      <c r="Q45" s="15">
        <f t="shared" si="8"/>
        <v>-2.0069359945919206E-3</v>
      </c>
      <c r="R45" s="15">
        <f t="shared" si="9"/>
        <v>8.1927437498881243E-5</v>
      </c>
      <c r="S45" s="15">
        <f t="shared" si="10"/>
        <v>-5.4132086151867788E-4</v>
      </c>
      <c r="T45" s="15">
        <f t="shared" si="11"/>
        <v>-1.687590081615757E-3</v>
      </c>
      <c r="U45" s="15">
        <f t="shared" si="1"/>
        <v>-4.3349158465581339E-4</v>
      </c>
      <c r="W45" s="15">
        <f xml:space="preserve"> -(G45/G44-1)*([8]CpteExploitation!$DY51+[8]CpteExploitation!$GV51)/([8]CpteExploitation!$D51)</f>
        <v>-2.7873470921742821E-4</v>
      </c>
    </row>
    <row r="46" spans="1:23" x14ac:dyDescent="0.25">
      <c r="A46" s="14" t="s">
        <v>224</v>
      </c>
      <c r="B46" s="11">
        <v>1.0690160622383359E-2</v>
      </c>
      <c r="C46" s="11">
        <v>6.1569355147072695E-3</v>
      </c>
      <c r="D46" s="11">
        <v>1.2568868237636908</v>
      </c>
      <c r="E46" s="11">
        <v>0.75918479194974753</v>
      </c>
      <c r="F46" s="11">
        <v>1.0548808569675165</v>
      </c>
      <c r="G46" s="11">
        <v>2.9990370064658132E-2</v>
      </c>
      <c r="I46" s="15">
        <v>0.44903012794056951</v>
      </c>
      <c r="J46" s="15">
        <f t="shared" si="0"/>
        <v>-2.9441089678595156E-3</v>
      </c>
      <c r="K46" s="15"/>
      <c r="L46" s="29">
        <v>7.2690000000000001</v>
      </c>
      <c r="M46" s="29">
        <v>3.7869999999999999</v>
      </c>
      <c r="N46" s="15"/>
      <c r="P46" s="15">
        <f t="shared" si="7"/>
        <v>7.4935948839661677E-3</v>
      </c>
      <c r="Q46" s="15">
        <f t="shared" si="8"/>
        <v>-3.4544024740874387E-3</v>
      </c>
      <c r="R46" s="15">
        <f t="shared" si="9"/>
        <v>8.0162291230669643E-4</v>
      </c>
      <c r="S46" s="15">
        <f t="shared" si="10"/>
        <v>-7.3246626298534994E-4</v>
      </c>
      <c r="T46" s="15">
        <f t="shared" si="11"/>
        <v>-6.1042383322455389E-3</v>
      </c>
      <c r="U46" s="15">
        <f t="shared" si="1"/>
        <v>-9.4821969481405192E-4</v>
      </c>
      <c r="W46" s="15">
        <f xml:space="preserve"> -(G46/G45-1)*([8]CpteExploitation!$DY52+[8]CpteExploitation!$GV52)/([8]CpteExploitation!$D52)</f>
        <v>-8.6687524527980626E-4</v>
      </c>
    </row>
    <row r="47" spans="1:23" x14ac:dyDescent="0.25">
      <c r="A47" s="14" t="s">
        <v>225</v>
      </c>
      <c r="B47" s="11">
        <v>1.0836215305489047E-2</v>
      </c>
      <c r="C47" s="11">
        <v>6.2045934634093018E-3</v>
      </c>
      <c r="D47" s="11">
        <v>1.2578759337447223</v>
      </c>
      <c r="E47" s="11">
        <v>0.76033600167678372</v>
      </c>
      <c r="F47" s="11">
        <v>1.0604564420088016</v>
      </c>
      <c r="G47" s="11">
        <v>2.9999999999999995E-2</v>
      </c>
      <c r="I47" s="15">
        <v>0.45373333333333332</v>
      </c>
      <c r="J47" s="15">
        <f t="shared" si="0"/>
        <v>4.7032053927638096E-3</v>
      </c>
      <c r="K47" s="15"/>
      <c r="L47" s="29">
        <v>7.5</v>
      </c>
      <c r="M47" s="29">
        <v>3.8730000000000002</v>
      </c>
      <c r="N47" s="15"/>
      <c r="P47" s="15">
        <f t="shared" si="7"/>
        <v>7.1179001659791375E-3</v>
      </c>
      <c r="Q47" s="15">
        <f t="shared" si="8"/>
        <v>-4.0326578573980417E-3</v>
      </c>
      <c r="R47" s="15">
        <f t="shared" si="9"/>
        <v>-4.0998601910143451E-4</v>
      </c>
      <c r="S47" s="15">
        <f t="shared" si="10"/>
        <v>-7.9000090181283276E-4</v>
      </c>
      <c r="T47" s="15">
        <f t="shared" si="11"/>
        <v>2.7536432185229147E-3</v>
      </c>
      <c r="U47" s="15">
        <f t="shared" si="1"/>
        <v>6.4306786574066382E-5</v>
      </c>
      <c r="W47" s="15">
        <f xml:space="preserve"> -(G47/G46-1)*([8]CpteExploitation!$DY53+[8]CpteExploitation!$GV53)/([8]CpteExploitation!$D53)</f>
        <v>-9.6299353418664089E-6</v>
      </c>
    </row>
    <row r="48" spans="1:23" x14ac:dyDescent="0.25">
      <c r="A48" s="14" t="s">
        <v>226</v>
      </c>
      <c r="B48" s="11">
        <v>1.0990797190924526E-2</v>
      </c>
      <c r="C48" s="11">
        <v>6.3007122922289476E-3</v>
      </c>
      <c r="D48" s="11">
        <v>1.2600570161545772</v>
      </c>
      <c r="E48" s="11">
        <v>0.76157586047229509</v>
      </c>
      <c r="F48" s="11">
        <v>1.0611193668868997</v>
      </c>
      <c r="G48" s="11">
        <v>2.9714583604848167E-2</v>
      </c>
      <c r="I48" s="15">
        <v>0.45184412876319563</v>
      </c>
      <c r="J48" s="15">
        <f t="shared" si="0"/>
        <v>-1.8892045701376925E-3</v>
      </c>
      <c r="K48" s="15"/>
      <c r="L48" s="29">
        <v>7.673</v>
      </c>
      <c r="M48" s="29">
        <v>3.9780000000000002</v>
      </c>
      <c r="N48" s="15"/>
      <c r="P48" s="15">
        <f t="shared" si="7"/>
        <v>7.3666020274113465E-3</v>
      </c>
      <c r="Q48" s="15">
        <f t="shared" si="8"/>
        <v>-7.9998413264600211E-3</v>
      </c>
      <c r="R48" s="15">
        <f t="shared" si="9"/>
        <v>-8.9540703199238658E-4</v>
      </c>
      <c r="S48" s="15">
        <f t="shared" si="10"/>
        <v>-8.4207913421187688E-4</v>
      </c>
      <c r="T48" s="15">
        <f t="shared" si="11"/>
        <v>3.2281798053047488E-4</v>
      </c>
      <c r="U48" s="15">
        <f t="shared" si="1"/>
        <v>1.5870291458476977E-4</v>
      </c>
      <c r="W48" s="15">
        <f xml:space="preserve"> -(G48/G47-1)*([8]CpteExploitation!$DY54+[8]CpteExploitation!$GV54)/([8]CpteExploitation!$D54)</f>
        <v>2.8541639515182736E-4</v>
      </c>
    </row>
    <row r="49" spans="1:23" x14ac:dyDescent="0.25">
      <c r="A49" s="14" t="s">
        <v>227</v>
      </c>
      <c r="B49" s="11">
        <v>1.1122865857089799E-2</v>
      </c>
      <c r="C49" s="11">
        <v>6.4310721791644406E-3</v>
      </c>
      <c r="D49" s="11">
        <v>1.2644067796610168</v>
      </c>
      <c r="E49" s="11">
        <v>0.76291659900541986</v>
      </c>
      <c r="F49" s="11">
        <v>1.0696669872761666</v>
      </c>
      <c r="G49" s="11">
        <v>2.8847375778370824E-2</v>
      </c>
      <c r="I49" s="15">
        <v>0.44973948405134073</v>
      </c>
      <c r="J49" s="15">
        <f t="shared" si="0"/>
        <v>-2.1046447118548972E-3</v>
      </c>
      <c r="K49" s="15"/>
      <c r="L49" s="29">
        <v>7.8689999999999998</v>
      </c>
      <c r="M49" s="29">
        <v>4.1029999999999998</v>
      </c>
      <c r="N49" s="15"/>
      <c r="P49" s="15">
        <f t="shared" si="7"/>
        <v>6.2297436803853464E-3</v>
      </c>
      <c r="Q49" s="15">
        <f t="shared" si="8"/>
        <v>-1.0726397985470428E-2</v>
      </c>
      <c r="R49" s="15">
        <f t="shared" si="9"/>
        <v>-1.7896785337976711E-3</v>
      </c>
      <c r="S49" s="15">
        <f t="shared" si="10"/>
        <v>-9.1270515199876913E-4</v>
      </c>
      <c r="T49" s="15">
        <f t="shared" si="11"/>
        <v>4.1761930458414339E-3</v>
      </c>
      <c r="U49" s="15">
        <f t="shared" si="1"/>
        <v>9.1820023318519087E-4</v>
      </c>
      <c r="W49" s="15">
        <f xml:space="preserve"> -(G49/G48-1)*([8]CpteExploitation!$DY55+[8]CpteExploitation!$GV55)/([8]CpteExploitation!$D55)</f>
        <v>8.6720782647734429E-4</v>
      </c>
    </row>
    <row r="50" spans="1:23" x14ac:dyDescent="0.25">
      <c r="A50" s="14" t="s">
        <v>228</v>
      </c>
      <c r="B50" s="11">
        <v>1.1451361422257765E-2</v>
      </c>
      <c r="C50" s="11">
        <v>6.5485412568802737E-3</v>
      </c>
      <c r="D50" s="11">
        <v>1.2710280373831775</v>
      </c>
      <c r="E50" s="11">
        <v>0.7643700308127902</v>
      </c>
      <c r="F50" s="11">
        <v>1.072943180205792</v>
      </c>
      <c r="G50" s="11">
        <v>2.7388847948906905E-2</v>
      </c>
      <c r="I50" s="15">
        <v>0.45480225988700568</v>
      </c>
      <c r="J50" s="15">
        <f t="shared" si="0"/>
        <v>5.0627758356649455E-3</v>
      </c>
      <c r="K50" s="15"/>
      <c r="L50" s="29">
        <v>8.1419999999999995</v>
      </c>
      <c r="M50" s="29">
        <v>4.2160000000000002</v>
      </c>
      <c r="N50" s="15"/>
      <c r="P50" s="15">
        <f t="shared" si="7"/>
        <v>1.539908027004263E-2</v>
      </c>
      <c r="Q50" s="15">
        <f t="shared" si="8"/>
        <v>-9.5240605265105166E-3</v>
      </c>
      <c r="R50" s="15">
        <f t="shared" si="9"/>
        <v>-2.7304589285057526E-3</v>
      </c>
      <c r="S50" s="15">
        <f t="shared" si="10"/>
        <v>-9.9334375958305449E-4</v>
      </c>
      <c r="T50" s="15">
        <f t="shared" si="11"/>
        <v>1.5969923944176222E-3</v>
      </c>
      <c r="U50" s="15">
        <f t="shared" si="1"/>
        <v>1.3145663858040175E-3</v>
      </c>
      <c r="W50" s="15">
        <f xml:space="preserve"> -(G50/G49-1)*([8]CpteExploitation!$DY56+[8]CpteExploitation!$GV56)/([8]CpteExploitation!$D56)</f>
        <v>1.4585278294639201E-3</v>
      </c>
    </row>
    <row r="51" spans="1:23" x14ac:dyDescent="0.25">
      <c r="A51" s="14" t="s">
        <v>229</v>
      </c>
      <c r="B51" s="11">
        <v>1.1547702747157058E-2</v>
      </c>
      <c r="C51" s="11">
        <v>6.6460900617290059E-3</v>
      </c>
      <c r="D51" s="11">
        <v>1.2758721782468485</v>
      </c>
      <c r="E51" s="11">
        <v>0.76583211316300404</v>
      </c>
      <c r="F51" s="11">
        <v>1.0677270192100317</v>
      </c>
      <c r="G51" s="11">
        <v>2.6866755415708585E-2</v>
      </c>
      <c r="I51" s="15">
        <v>0.44644802129977007</v>
      </c>
      <c r="J51" s="15">
        <f t="shared" si="0"/>
        <v>-8.3542385872356073E-3</v>
      </c>
      <c r="K51" s="15"/>
      <c r="L51" s="29">
        <v>8.2629999999999999</v>
      </c>
      <c r="M51" s="29">
        <v>4.3520000000000003</v>
      </c>
      <c r="N51" s="15"/>
      <c r="P51" s="15">
        <f t="shared" si="7"/>
        <v>4.3563723889424085E-3</v>
      </c>
      <c r="Q51" s="15">
        <f t="shared" si="8"/>
        <v>-7.71341839185667E-3</v>
      </c>
      <c r="R51" s="15">
        <f t="shared" si="9"/>
        <v>-1.9734727640379063E-3</v>
      </c>
      <c r="S51" s="15">
        <f t="shared" si="10"/>
        <v>-9.9046170244513547E-4</v>
      </c>
      <c r="T51" s="15">
        <f t="shared" si="11"/>
        <v>-2.5173509617221032E-3</v>
      </c>
      <c r="U51" s="15">
        <f t="shared" si="1"/>
        <v>4.8409284388379941E-4</v>
      </c>
      <c r="W51" s="15">
        <f xml:space="preserve"> -(G51/G50-1)*([8]CpteExploitation!$DY57+[8]CpteExploitation!$GV57)/([8]CpteExploitation!$D57)</f>
        <v>5.2209253319831985E-4</v>
      </c>
    </row>
    <row r="52" spans="1:23" x14ac:dyDescent="0.25">
      <c r="A52" s="14" t="s">
        <v>230</v>
      </c>
      <c r="B52" s="11">
        <v>1.1653752006356006E-2</v>
      </c>
      <c r="C52" s="11">
        <v>6.7438000087844717E-3</v>
      </c>
      <c r="D52" s="11">
        <v>1.279885877318117</v>
      </c>
      <c r="E52" s="11">
        <v>0.76729326089543792</v>
      </c>
      <c r="F52" s="11">
        <v>1.070583076260005</v>
      </c>
      <c r="G52" s="11">
        <v>2.6624068157614485E-2</v>
      </c>
      <c r="I52" s="15">
        <v>0.44255117737545852</v>
      </c>
      <c r="J52" s="15">
        <f t="shared" si="0"/>
        <v>-3.8968439243115549E-3</v>
      </c>
      <c r="K52" s="15"/>
      <c r="L52" s="29">
        <v>8.4510000000000005</v>
      </c>
      <c r="M52" s="29">
        <v>4.4859999999999998</v>
      </c>
      <c r="N52" s="15"/>
      <c r="P52" s="15">
        <f t="shared" si="7"/>
        <v>4.8368562114319384E-3</v>
      </c>
      <c r="Q52" s="15">
        <f t="shared" si="8"/>
        <v>-7.743257284214212E-3</v>
      </c>
      <c r="R52" s="15">
        <f t="shared" si="9"/>
        <v>-1.6568712976033871E-3</v>
      </c>
      <c r="S52" s="15">
        <f t="shared" si="10"/>
        <v>-1.0048741838863306E-3</v>
      </c>
      <c r="T52" s="15">
        <f t="shared" si="11"/>
        <v>1.408827366934588E-3</v>
      </c>
      <c r="U52" s="15">
        <f t="shared" si="1"/>
        <v>2.6247526302584836E-4</v>
      </c>
      <c r="W52" s="15">
        <f xml:space="preserve"> -(G52/G51-1)*([8]CpteExploitation!$DY58+[8]CpteExploitation!$GV58)/([8]CpteExploitation!$D58)</f>
        <v>2.4268725809409934E-4</v>
      </c>
    </row>
    <row r="53" spans="1:23" x14ac:dyDescent="0.25">
      <c r="A53" s="14" t="s">
        <v>231</v>
      </c>
      <c r="B53" s="11">
        <v>1.1857628474305139E-2</v>
      </c>
      <c r="C53" s="11">
        <v>6.8199173737944997E-3</v>
      </c>
      <c r="D53" s="11">
        <v>1.2825062378708068</v>
      </c>
      <c r="E53" s="11">
        <v>0.76874225154969011</v>
      </c>
      <c r="F53" s="11">
        <v>1.0567530947815842</v>
      </c>
      <c r="G53" s="11">
        <v>2.6911031202876693E-2</v>
      </c>
      <c r="I53" s="15">
        <v>0.43649228627769399</v>
      </c>
      <c r="J53" s="15">
        <f t="shared" si="0"/>
        <v>-6.0588910977645294E-3</v>
      </c>
      <c r="K53" s="15"/>
      <c r="L53" s="29">
        <v>8.6210000000000004</v>
      </c>
      <c r="M53" s="29">
        <v>4.6260000000000003</v>
      </c>
      <c r="N53" s="15"/>
      <c r="P53" s="15">
        <f t="shared" si="7"/>
        <v>9.2865092702897403E-3</v>
      </c>
      <c r="Q53" s="15">
        <f t="shared" si="8"/>
        <v>-5.9914264271606265E-3</v>
      </c>
      <c r="R53" s="15">
        <f t="shared" si="9"/>
        <v>-1.086778338324184E-3</v>
      </c>
      <c r="S53" s="15">
        <f t="shared" si="10"/>
        <v>-1.0024330298048555E-3</v>
      </c>
      <c r="T53" s="15">
        <f t="shared" si="11"/>
        <v>-6.8572880380391816E-3</v>
      </c>
      <c r="U53" s="15">
        <f t="shared" si="1"/>
        <v>-4.0747453472542074E-4</v>
      </c>
      <c r="W53" s="15">
        <f xml:space="preserve"> -(G53/G52-1)*([8]CpteExploitation!$DY59+[8]CpteExploitation!$GV59)/([8]CpteExploitation!$D59)</f>
        <v>-2.8696304526220761E-4</v>
      </c>
    </row>
    <row r="54" spans="1:23" x14ac:dyDescent="0.25">
      <c r="A54" s="14" t="s">
        <v>232</v>
      </c>
      <c r="B54" s="11">
        <v>1.1904300966067054E-2</v>
      </c>
      <c r="C54" s="11">
        <v>6.8563353764677362E-3</v>
      </c>
      <c r="D54" s="11">
        <v>1.2843691148775895</v>
      </c>
      <c r="E54" s="11">
        <v>0.77016553895370243</v>
      </c>
      <c r="F54" s="11">
        <v>1.0670033197765485</v>
      </c>
      <c r="G54" s="11">
        <v>2.7178167990157698E-2</v>
      </c>
      <c r="I54" s="15">
        <v>0.43887708310032431</v>
      </c>
      <c r="J54" s="15">
        <f t="shared" si="0"/>
        <v>2.3847968226303196E-3</v>
      </c>
      <c r="K54" s="15"/>
      <c r="L54" s="29">
        <v>8.9410000000000007</v>
      </c>
      <c r="M54" s="29">
        <v>4.774</v>
      </c>
      <c r="N54" s="15"/>
      <c r="P54" s="15">
        <f t="shared" si="7"/>
        <v>2.1120837356836206E-3</v>
      </c>
      <c r="Q54" s="15">
        <f t="shared" si="8"/>
        <v>-2.8653982661918584E-3</v>
      </c>
      <c r="R54" s="15">
        <f t="shared" si="9"/>
        <v>-7.7942203496868029E-4</v>
      </c>
      <c r="S54" s="15">
        <f t="shared" si="10"/>
        <v>-9.9348162238399769E-4</v>
      </c>
      <c r="T54" s="15">
        <f t="shared" si="11"/>
        <v>5.2048456300120144E-3</v>
      </c>
      <c r="U54" s="15">
        <f t="shared" si="1"/>
        <v>-2.9383061952077943E-4</v>
      </c>
      <c r="W54" s="15">
        <f xml:space="preserve"> -(G54/G53-1)*([8]CpteExploitation!$DY60+[8]CpteExploitation!$GV60)/([8]CpteExploitation!$D60)</f>
        <v>-2.6713678728100369E-4</v>
      </c>
    </row>
    <row r="55" spans="1:23" x14ac:dyDescent="0.25">
      <c r="A55" s="14" t="s">
        <v>233</v>
      </c>
      <c r="B55" s="11">
        <v>1.2012790529082851E-2</v>
      </c>
      <c r="C55" s="11">
        <v>6.8984657726379574E-3</v>
      </c>
      <c r="D55" s="11">
        <v>1.2853773584905661</v>
      </c>
      <c r="E55" s="11">
        <v>0.77178140739946921</v>
      </c>
      <c r="F55" s="11">
        <v>1.0591117136356809</v>
      </c>
      <c r="G55" s="11">
        <v>2.7744270205066347E-2</v>
      </c>
      <c r="I55" s="15">
        <v>0.43436780348722448</v>
      </c>
      <c r="J55" s="15">
        <f t="shared" si="0"/>
        <v>-4.5092796130998258E-3</v>
      </c>
      <c r="K55" s="15"/>
      <c r="L55" s="29">
        <v>9.1189999999999998</v>
      </c>
      <c r="M55" s="29">
        <v>4.9050000000000002</v>
      </c>
      <c r="N55" s="15"/>
      <c r="P55" s="15">
        <f t="shared" si="7"/>
        <v>4.8660927381534843E-3</v>
      </c>
      <c r="Q55" s="15">
        <f t="shared" si="8"/>
        <v>-3.2809514951347997E-3</v>
      </c>
      <c r="R55" s="15">
        <f t="shared" si="9"/>
        <v>-4.1915238893126648E-4</v>
      </c>
      <c r="S55" s="15">
        <f t="shared" si="10"/>
        <v>-1.1202584741949427E-3</v>
      </c>
      <c r="T55" s="15">
        <f t="shared" si="11"/>
        <v>-3.9490801774270043E-3</v>
      </c>
      <c r="U55" s="15">
        <f t="shared" si="1"/>
        <v>-6.0592981556529743E-4</v>
      </c>
      <c r="W55" s="15">
        <f xml:space="preserve"> -(G55/G54-1)*([8]CpteExploitation!$DY61+[8]CpteExploitation!$GV61)/([8]CpteExploitation!$D61)</f>
        <v>-5.6610221490864803E-4</v>
      </c>
    </row>
    <row r="56" spans="1:23" x14ac:dyDescent="0.25">
      <c r="A56" s="14" t="s">
        <v>234</v>
      </c>
      <c r="B56" s="11">
        <v>1.2160101791218314E-2</v>
      </c>
      <c r="C56" s="11">
        <v>6.9984803520705963E-3</v>
      </c>
      <c r="D56" s="11">
        <v>1.2843686354378818</v>
      </c>
      <c r="E56" s="11">
        <v>0.77358975443808786</v>
      </c>
      <c r="F56" s="11">
        <v>1.0560436339675088</v>
      </c>
      <c r="G56" s="11">
        <v>2.8120639690887624E-2</v>
      </c>
      <c r="I56" s="15">
        <v>0.43050338091660406</v>
      </c>
      <c r="J56" s="15">
        <f t="shared" si="0"/>
        <v>-3.8644225706204183E-3</v>
      </c>
      <c r="K56" s="15"/>
      <c r="L56" s="29">
        <v>9.3170000000000002</v>
      </c>
      <c r="M56" s="29">
        <v>5.0449999999999999</v>
      </c>
      <c r="N56" s="15"/>
      <c r="P56" s="15">
        <f t="shared" si="7"/>
        <v>6.5960485301049107E-3</v>
      </c>
      <c r="Q56" s="15">
        <f t="shared" si="8"/>
        <v>-7.7983477057955025E-3</v>
      </c>
      <c r="R56" s="15">
        <f t="shared" si="9"/>
        <v>4.221172463037039E-4</v>
      </c>
      <c r="S56" s="15">
        <f t="shared" si="10"/>
        <v>-1.2603154589131034E-3</v>
      </c>
      <c r="T56" s="15">
        <f t="shared" si="11"/>
        <v>-1.558176525868962E-3</v>
      </c>
      <c r="U56" s="15">
        <f t="shared" si="1"/>
        <v>-2.65748656451466E-4</v>
      </c>
      <c r="W56" s="15">
        <f xml:space="preserve"> -(G56/G55-1)*([8]CpteExploitation!$DY62+[8]CpteExploitation!$GV62)/([8]CpteExploitation!$D62)</f>
        <v>-3.7636948582127648E-4</v>
      </c>
    </row>
    <row r="57" spans="1:23" x14ac:dyDescent="0.25">
      <c r="A57" s="14" t="s">
        <v>235</v>
      </c>
      <c r="B57" s="11">
        <v>1.2228315972384706E-2</v>
      </c>
      <c r="C57" s="11">
        <v>7.1402557592766111E-3</v>
      </c>
      <c r="D57" s="11">
        <v>1.281180811808118</v>
      </c>
      <c r="E57" s="11">
        <v>0.77559453059925698</v>
      </c>
      <c r="F57" s="11">
        <v>1.065629607243767</v>
      </c>
      <c r="G57" s="11">
        <v>2.8227914270778885E-2</v>
      </c>
      <c r="I57" s="15">
        <v>0.42728698379508623</v>
      </c>
      <c r="J57" s="15">
        <f t="shared" si="0"/>
        <v>-3.2163971215178333E-3</v>
      </c>
      <c r="K57" s="15"/>
      <c r="L57" s="29">
        <v>9.5649999999999995</v>
      </c>
      <c r="M57" s="29">
        <v>5.2080000000000002</v>
      </c>
      <c r="N57" s="15"/>
      <c r="P57" s="15">
        <f t="shared" si="7"/>
        <v>3.0375437020549218E-3</v>
      </c>
      <c r="Q57" s="15">
        <f t="shared" si="8"/>
        <v>-1.0969383768992921E-2</v>
      </c>
      <c r="R57" s="15">
        <f t="shared" si="9"/>
        <v>1.3439702927671971E-3</v>
      </c>
      <c r="S57" s="15">
        <f t="shared" si="10"/>
        <v>-1.4032668161492127E-3</v>
      </c>
      <c r="T57" s="15">
        <f t="shared" si="11"/>
        <v>4.9151799916163546E-3</v>
      </c>
      <c r="U57" s="15">
        <f t="shared" si="1"/>
        <v>-1.4044052281417339E-4</v>
      </c>
      <c r="W57" s="15">
        <f xml:space="preserve"> -(G57/G56-1)*([8]CpteExploitation!$DY63+[8]CpteExploitation!$GV63)/([8]CpteExploitation!$D63)</f>
        <v>-1.0727457989125912E-4</v>
      </c>
    </row>
    <row r="58" spans="1:23" x14ac:dyDescent="0.25">
      <c r="A58" s="14" t="s">
        <v>236</v>
      </c>
      <c r="B58" s="11">
        <v>1.206791759481058E-2</v>
      </c>
      <c r="C58" s="11">
        <v>7.3095180475056688E-3</v>
      </c>
      <c r="D58" s="11">
        <v>1.2871758267903877</v>
      </c>
      <c r="E58" s="11">
        <v>0.7777988493865311</v>
      </c>
      <c r="F58" s="11">
        <v>1.0658575368688801</v>
      </c>
      <c r="G58" s="11">
        <v>2.9340624671363967E-2</v>
      </c>
      <c r="I58" s="15">
        <v>0.40182984540961197</v>
      </c>
      <c r="J58" s="15">
        <f t="shared" si="0"/>
        <v>-2.5457138385474254E-2</v>
      </c>
      <c r="K58" s="15"/>
      <c r="L58" s="29">
        <v>9.5090000000000003</v>
      </c>
      <c r="M58" s="29">
        <v>5.41</v>
      </c>
      <c r="N58" s="15"/>
      <c r="P58" s="15">
        <f t="shared" si="7"/>
        <v>-7.1419913552075035E-3</v>
      </c>
      <c r="Q58" s="15">
        <f t="shared" si="8"/>
        <v>-1.2907211921683327E-2</v>
      </c>
      <c r="R58" s="15">
        <f t="shared" si="9"/>
        <v>-2.5478030217381659E-3</v>
      </c>
      <c r="S58" s="15">
        <f t="shared" si="10"/>
        <v>-1.5474822116872686E-3</v>
      </c>
      <c r="T58" s="15">
        <f t="shared" si="11"/>
        <v>1.1646099575296139E-4</v>
      </c>
      <c r="U58" s="15">
        <f t="shared" si="1"/>
        <v>-1.4291108709109511E-3</v>
      </c>
      <c r="W58" s="15">
        <f xml:space="preserve"> -(G58/G57-1)*([8]CpteExploitation!$DY64+[8]CpteExploitation!$GV64)/([8]CpteExploitation!$D64)</f>
        <v>-1.1127104005850825E-3</v>
      </c>
    </row>
    <row r="59" spans="1:23" x14ac:dyDescent="0.25">
      <c r="A59" s="14" t="s">
        <v>237</v>
      </c>
      <c r="B59" s="11">
        <v>1.2773810094425539E-2</v>
      </c>
      <c r="C59" s="11">
        <v>7.327562531463579E-3</v>
      </c>
      <c r="D59" s="11">
        <v>1.2845341899954108</v>
      </c>
      <c r="E59" s="11">
        <v>0.77992371121587378</v>
      </c>
      <c r="F59" s="11">
        <v>1.0663360888733855</v>
      </c>
      <c r="G59" s="11">
        <v>2.7919514778087996E-2</v>
      </c>
      <c r="I59" s="15">
        <v>0.43323385000481368</v>
      </c>
      <c r="J59" s="15">
        <f t="shared" si="0"/>
        <v>3.1404004595201707E-2</v>
      </c>
      <c r="K59" s="15"/>
      <c r="L59" s="29">
        <v>10.387</v>
      </c>
      <c r="M59" s="29">
        <v>5.5979999999999999</v>
      </c>
      <c r="N59" s="15"/>
      <c r="P59" s="15">
        <f t="shared" si="7"/>
        <v>3.327887597182444E-2</v>
      </c>
      <c r="Q59" s="15">
        <f t="shared" si="8"/>
        <v>-1.4044883509837323E-3</v>
      </c>
      <c r="R59" s="15">
        <f t="shared" si="9"/>
        <v>1.1676095750644223E-3</v>
      </c>
      <c r="S59" s="15">
        <f t="shared" si="10"/>
        <v>-1.5542676804556569E-3</v>
      </c>
      <c r="T59" s="15">
        <f t="shared" si="11"/>
        <v>2.5544205352455402E-4</v>
      </c>
      <c r="U59" s="15">
        <f t="shared" si="1"/>
        <v>-3.3916697377232033E-4</v>
      </c>
      <c r="W59" s="15">
        <f xml:space="preserve"> -(G59/G58-1)*([8]CpteExploitation!$DY65+[8]CpteExploitation!$GV65)/([8]CpteExploitation!$D65)</f>
        <v>1.4211098932759693E-3</v>
      </c>
    </row>
    <row r="60" spans="1:23" x14ac:dyDescent="0.25">
      <c r="A60" s="14" t="s">
        <v>238</v>
      </c>
      <c r="B60" s="11">
        <v>1.3236960145895312E-2</v>
      </c>
      <c r="C60" s="11">
        <v>7.3557966938950451E-3</v>
      </c>
      <c r="D60" s="11">
        <v>1.2822276458841801</v>
      </c>
      <c r="E60" s="11">
        <v>0.78195834983559143</v>
      </c>
      <c r="F60" s="11">
        <v>1.0540879958099085</v>
      </c>
      <c r="G60" s="11">
        <v>2.7714259581084793E-2</v>
      </c>
      <c r="I60" s="15">
        <v>0.4436110857038324</v>
      </c>
      <c r="J60" s="15">
        <f t="shared" si="0"/>
        <v>1.0377235699018716E-2</v>
      </c>
      <c r="K60" s="15"/>
      <c r="L60" s="29">
        <v>10.933</v>
      </c>
      <c r="M60" s="29">
        <v>5.7789999999999999</v>
      </c>
      <c r="N60" s="15"/>
      <c r="P60" s="15">
        <f t="shared" si="7"/>
        <v>1.9540875775159883E-2</v>
      </c>
      <c r="Q60" s="15">
        <f t="shared" si="8"/>
        <v>-2.0766252870743425E-3</v>
      </c>
      <c r="R60" s="15">
        <f t="shared" si="9"/>
        <v>9.6774037130479781E-4</v>
      </c>
      <c r="S60" s="15">
        <f t="shared" si="10"/>
        <v>-1.4059760480816177E-3</v>
      </c>
      <c r="T60" s="15">
        <f t="shared" si="11"/>
        <v>-6.1903774796553367E-3</v>
      </c>
      <c r="U60" s="15">
        <f t="shared" si="1"/>
        <v>-4.5840163263466838E-4</v>
      </c>
      <c r="W60" s="15">
        <f xml:space="preserve"> -(G60/G59-1)*([8]CpteExploitation!$DY66+[8]CpteExploitation!$GV66)/([8]CpteExploitation!$D66)</f>
        <v>2.0525519700320411E-4</v>
      </c>
    </row>
    <row r="61" spans="1:23" x14ac:dyDescent="0.25">
      <c r="A61" s="14" t="s">
        <v>239</v>
      </c>
      <c r="B61" s="11">
        <v>1.2989729617070346E-2</v>
      </c>
      <c r="C61" s="11">
        <v>7.4520891971119581E-3</v>
      </c>
      <c r="D61" s="11">
        <v>1.2811693895098881</v>
      </c>
      <c r="E61" s="11">
        <v>0.78389294825862921</v>
      </c>
      <c r="F61" s="11">
        <v>1.0505207906842222</v>
      </c>
      <c r="G61" s="11">
        <v>2.9354927762952059E-2</v>
      </c>
      <c r="I61" s="15">
        <v>0.42210361645348299</v>
      </c>
      <c r="J61" s="15">
        <f t="shared" si="0"/>
        <v>-2.1507469250349409E-2</v>
      </c>
      <c r="K61" s="15"/>
      <c r="L61" s="29">
        <v>10.867000000000001</v>
      </c>
      <c r="M61" s="29">
        <v>5.96</v>
      </c>
      <c r="N61" s="15"/>
      <c r="P61" s="15">
        <f t="shared" si="7"/>
        <v>-9.8725009204091198E-3</v>
      </c>
      <c r="Q61" s="15">
        <f t="shared" si="8"/>
        <v>-6.9195221807077205E-3</v>
      </c>
      <c r="R61" s="15">
        <f t="shared" si="9"/>
        <v>4.362536795878369E-4</v>
      </c>
      <c r="S61" s="15">
        <f t="shared" si="10"/>
        <v>-1.3077374302023343E-3</v>
      </c>
      <c r="T61" s="15">
        <f t="shared" si="11"/>
        <v>-1.7888114340608612E-3</v>
      </c>
      <c r="U61" s="15">
        <f t="shared" si="1"/>
        <v>-2.0551509645572097E-3</v>
      </c>
      <c r="W61" s="15">
        <f xml:space="preserve"> -(G61/G60-1)*([8]CpteExploitation!$DY67+[8]CpteExploitation!$GV67)/([8]CpteExploitation!$D67)</f>
        <v>-1.640668181867265E-3</v>
      </c>
    </row>
    <row r="62" spans="1:23" x14ac:dyDescent="0.25">
      <c r="A62" s="14" t="s">
        <v>240</v>
      </c>
      <c r="B62" s="11">
        <v>1.3177657579561087E-2</v>
      </c>
      <c r="C62" s="11">
        <v>7.5579638432321855E-3</v>
      </c>
      <c r="D62" s="11">
        <v>1.2816548265775178</v>
      </c>
      <c r="E62" s="11">
        <v>0.78571858567433916</v>
      </c>
      <c r="F62" s="11">
        <v>1.0619229674677126</v>
      </c>
      <c r="G62" s="11">
        <v>3.0058521014364244E-2</v>
      </c>
      <c r="I62" s="15">
        <v>0.426050718212449</v>
      </c>
      <c r="J62" s="15">
        <f t="shared" si="0"/>
        <v>3.9471017589660096E-3</v>
      </c>
      <c r="K62" s="15"/>
      <c r="L62" s="29">
        <v>11.278</v>
      </c>
      <c r="M62" s="29">
        <v>6.1340000000000003</v>
      </c>
      <c r="N62" s="15"/>
      <c r="P62" s="15">
        <f t="shared" si="7"/>
        <v>7.9346520452480713E-3</v>
      </c>
      <c r="Q62" s="15">
        <f t="shared" si="8"/>
        <v>-7.7920282770000335E-3</v>
      </c>
      <c r="R62" s="15">
        <f t="shared" si="9"/>
        <v>-2.0780834072089022E-4</v>
      </c>
      <c r="S62" s="15">
        <f t="shared" si="10"/>
        <v>-1.2773042667126137E-3</v>
      </c>
      <c r="T62" s="15">
        <f t="shared" si="11"/>
        <v>5.9527783357412609E-3</v>
      </c>
      <c r="U62" s="15">
        <f t="shared" si="1"/>
        <v>-6.6318773758978523E-4</v>
      </c>
      <c r="W62" s="15">
        <f xml:space="preserve"> -(G62/G61-1)*([8]CpteExploitation!$DY68+[8]CpteExploitation!$GV68)/([8]CpteExploitation!$D68)</f>
        <v>-7.035932514121839E-4</v>
      </c>
    </row>
    <row r="63" spans="1:23" x14ac:dyDescent="0.25">
      <c r="A63" s="14" t="s">
        <v>241</v>
      </c>
      <c r="B63" s="11">
        <v>1.3239018504581347E-2</v>
      </c>
      <c r="C63" s="11">
        <v>7.6502212342384763E-3</v>
      </c>
      <c r="D63" s="11">
        <v>1.2814152094347295</v>
      </c>
      <c r="E63" s="11">
        <v>0.78718984816447457</v>
      </c>
      <c r="F63" s="11">
        <v>1.0605254697524411</v>
      </c>
      <c r="G63" s="11">
        <v>3.0786673643816501E-2</v>
      </c>
      <c r="I63" s="15">
        <v>0.41958834815977675</v>
      </c>
      <c r="J63" s="15">
        <f t="shared" si="0"/>
        <v>-6.4623700526722505E-3</v>
      </c>
      <c r="K63" s="15"/>
      <c r="L63" s="29">
        <v>11.465999999999999</v>
      </c>
      <c r="M63" s="29">
        <v>6.3019999999999996</v>
      </c>
      <c r="N63" s="15"/>
      <c r="P63" s="15">
        <f t="shared" si="7"/>
        <v>2.5325927608545293E-3</v>
      </c>
      <c r="Q63" s="15">
        <f t="shared" si="8"/>
        <v>-6.6390821155215343E-3</v>
      </c>
      <c r="R63" s="15">
        <f t="shared" si="9"/>
        <v>1.0168537377059686E-4</v>
      </c>
      <c r="S63" s="15">
        <f t="shared" si="10"/>
        <v>-1.0184385219423116E-3</v>
      </c>
      <c r="T63" s="15">
        <f t="shared" si="11"/>
        <v>-7.1576387254370559E-4</v>
      </c>
      <c r="U63" s="15">
        <f t="shared" si="1"/>
        <v>-7.2336367728982457E-4</v>
      </c>
      <c r="W63" s="15">
        <f xml:space="preserve"> -(G63/G62-1)*([8]CpteExploitation!$DY69+[8]CpteExploitation!$GV69)/([8]CpteExploitation!$D69)</f>
        <v>-7.2815262945225901E-4</v>
      </c>
    </row>
    <row r="64" spans="1:23" x14ac:dyDescent="0.25">
      <c r="A64" s="14" t="s">
        <v>242</v>
      </c>
      <c r="B64" s="11">
        <v>1.3265058969851598E-2</v>
      </c>
      <c r="C64" s="11">
        <v>7.7027148980100806E-3</v>
      </c>
      <c r="D64" s="11">
        <v>1.2824442675159236</v>
      </c>
      <c r="E64" s="11">
        <v>0.78832520272047379</v>
      </c>
      <c r="F64" s="11">
        <v>1.0776184436153071</v>
      </c>
      <c r="G64" s="11">
        <v>3.0692483300921621E-2</v>
      </c>
      <c r="I64" s="15">
        <v>0.42445252388602345</v>
      </c>
      <c r="J64" s="15">
        <f t="shared" si="0"/>
        <v>4.8641757262467E-3</v>
      </c>
      <c r="K64" s="15"/>
      <c r="L64" s="29">
        <v>11.827</v>
      </c>
      <c r="M64" s="29">
        <v>6.4429999999999996</v>
      </c>
      <c r="N64" s="15"/>
      <c r="P64" s="15">
        <f t="shared" si="7"/>
        <v>1.0810839301594473E-3</v>
      </c>
      <c r="Q64" s="15">
        <f t="shared" si="8"/>
        <v>-3.7713718234437025E-3</v>
      </c>
      <c r="R64" s="15">
        <f t="shared" si="9"/>
        <v>-4.4138388656134723E-4</v>
      </c>
      <c r="S64" s="15">
        <f t="shared" si="10"/>
        <v>-7.9271756939111343E-4</v>
      </c>
      <c r="T64" s="15">
        <f t="shared" si="11"/>
        <v>8.8585570593438627E-3</v>
      </c>
      <c r="U64" s="15">
        <f t="shared" si="1"/>
        <v>-6.9991983860446388E-5</v>
      </c>
      <c r="W64" s="15">
        <f xml:space="preserve"> -(G64/G63-1)*([8]CpteExploitation!$DY70+[8]CpteExploitation!$GV70)/([8]CpteExploitation!$D70)</f>
        <v>9.4190342894878606E-5</v>
      </c>
    </row>
    <row r="65" spans="1:23" x14ac:dyDescent="0.25">
      <c r="A65" s="14" t="s">
        <v>243</v>
      </c>
      <c r="B65" s="11">
        <v>1.3446646716709622E-2</v>
      </c>
      <c r="C65" s="11">
        <v>7.7801865356136321E-3</v>
      </c>
      <c r="D65" s="11">
        <v>1.2853520577335673</v>
      </c>
      <c r="E65" s="11">
        <v>0.78913893889559494</v>
      </c>
      <c r="F65" s="11">
        <v>1.0815925571178708</v>
      </c>
      <c r="G65" s="11">
        <v>3.0382873610539318E-2</v>
      </c>
      <c r="I65" s="15">
        <v>0.42708933717579256</v>
      </c>
      <c r="J65" s="15">
        <f t="shared" si="0"/>
        <v>2.6368132897691132E-3</v>
      </c>
      <c r="K65" s="15"/>
      <c r="L65" s="29">
        <v>12.145</v>
      </c>
      <c r="M65" s="29">
        <v>6.59</v>
      </c>
      <c r="N65" s="15"/>
      <c r="P65" s="15">
        <f t="shared" si="7"/>
        <v>7.4574592599436626E-3</v>
      </c>
      <c r="Q65" s="15">
        <f t="shared" si="8"/>
        <v>-5.4791406281697761E-3</v>
      </c>
      <c r="R65" s="15">
        <f t="shared" si="9"/>
        <v>-1.2352023381620406E-3</v>
      </c>
      <c r="S65" s="15">
        <f t="shared" si="10"/>
        <v>-5.6233063849272439E-4</v>
      </c>
      <c r="T65" s="15">
        <f t="shared" si="11"/>
        <v>2.0090409330734537E-3</v>
      </c>
      <c r="U65" s="15">
        <f t="shared" si="1"/>
        <v>4.469867015765381E-4</v>
      </c>
      <c r="W65" s="15">
        <f xml:space="preserve"> -(G65/G64-1)*([8]CpteExploitation!$DY71+[8]CpteExploitation!$GV71)/([8]CpteExploitation!$D71)</f>
        <v>3.0960969038230229E-4</v>
      </c>
    </row>
    <row r="66" spans="1:23" x14ac:dyDescent="0.25">
      <c r="A66" s="14" t="s">
        <v>244</v>
      </c>
      <c r="B66" s="11">
        <v>1.3522008845092161E-2</v>
      </c>
      <c r="C66" s="11">
        <v>7.8432997334543491E-3</v>
      </c>
      <c r="D66" s="11">
        <v>1.2888974260468689</v>
      </c>
      <c r="E66" s="11">
        <v>0.78964411860734318</v>
      </c>
      <c r="F66" s="11">
        <v>1.0824201330729384</v>
      </c>
      <c r="G66" s="11">
        <v>2.9992684711046085E-2</v>
      </c>
      <c r="I66" s="15">
        <v>0.4246118832805007</v>
      </c>
      <c r="J66" s="15">
        <f t="shared" si="0"/>
        <v>-2.477453895291859E-3</v>
      </c>
      <c r="K66" s="15"/>
      <c r="L66" s="29">
        <v>12.303000000000001</v>
      </c>
      <c r="M66" s="29">
        <v>6.71</v>
      </c>
      <c r="N66" s="15"/>
      <c r="P66" s="15">
        <f t="shared" si="7"/>
        <v>3.0410744746414363E-3</v>
      </c>
      <c r="Q66" s="15">
        <f t="shared" si="8"/>
        <v>-4.401675998176177E-3</v>
      </c>
      <c r="R66" s="15">
        <f t="shared" si="9"/>
        <v>-1.496673803400284E-3</v>
      </c>
      <c r="S66" s="15">
        <f t="shared" si="10"/>
        <v>-3.4736041317220284E-4</v>
      </c>
      <c r="T66" s="15">
        <f t="shared" si="11"/>
        <v>4.1517583644878572E-4</v>
      </c>
      <c r="U66" s="15">
        <f t="shared" si="1"/>
        <v>3.1200600836658236E-4</v>
      </c>
      <c r="W66" s="15">
        <f xml:space="preserve"> -(G66/G65-1)*([8]CpteExploitation!$DY72+[8]CpteExploitation!$GV72)/([8]CpteExploitation!$D72)</f>
        <v>3.9018889949323302E-4</v>
      </c>
    </row>
    <row r="67" spans="1:23" x14ac:dyDescent="0.25">
      <c r="A67" s="14" t="s">
        <v>245</v>
      </c>
      <c r="B67" s="11">
        <v>1.3803457203099561E-2</v>
      </c>
      <c r="C67" s="11">
        <v>7.9400933240995116E-3</v>
      </c>
      <c r="D67" s="11">
        <v>1.2906998679494435</v>
      </c>
      <c r="E67" s="11">
        <v>0.79027398438357221</v>
      </c>
      <c r="F67" s="11">
        <v>1.0792221117408536</v>
      </c>
      <c r="G67" s="11">
        <v>2.9717918156535555E-2</v>
      </c>
      <c r="I67" s="15">
        <v>0.42661899086213739</v>
      </c>
      <c r="J67" s="15">
        <f t="shared" ref="J67:J130" si="12">I67-I66</f>
        <v>2.0071075816366912E-3</v>
      </c>
      <c r="K67" s="15"/>
      <c r="L67" s="29">
        <v>12.585000000000001</v>
      </c>
      <c r="M67" s="29">
        <v>6.8419999999999996</v>
      </c>
      <c r="N67" s="15"/>
      <c r="P67" s="15">
        <f t="shared" si="7"/>
        <v>1.1351911580743305E-2</v>
      </c>
      <c r="Q67" s="15">
        <f t="shared" si="8"/>
        <v>-6.7306852956794221E-3</v>
      </c>
      <c r="R67" s="15">
        <f t="shared" si="9"/>
        <v>-7.6270117408790735E-4</v>
      </c>
      <c r="S67" s="15">
        <f t="shared" si="10"/>
        <v>-4.3503891061662063E-4</v>
      </c>
      <c r="T67" s="15">
        <f t="shared" si="11"/>
        <v>-1.6113763710519659E-3</v>
      </c>
      <c r="U67" s="15">
        <f t="shared" ref="U67:U130" si="13">J67-P67-Q67-R67-S67-T67</f>
        <v>1.9499775232930229E-4</v>
      </c>
      <c r="W67" s="15">
        <f xml:space="preserve"> -(G67/G66-1)*([8]CpteExploitation!$DY73+[8]CpteExploitation!$GV73)/([8]CpteExploitation!$D73)</f>
        <v>2.7476655451052947E-4</v>
      </c>
    </row>
    <row r="68" spans="1:23" x14ac:dyDescent="0.25">
      <c r="A68" s="14" t="s">
        <v>246</v>
      </c>
      <c r="B68" s="11">
        <v>1.4000082822349019E-2</v>
      </c>
      <c r="C68" s="11">
        <v>8.0158324339093222E-3</v>
      </c>
      <c r="D68" s="11">
        <v>1.2919911012235819</v>
      </c>
      <c r="E68" s="11">
        <v>0.79103181857172855</v>
      </c>
      <c r="F68" s="11">
        <v>1.0802165490728661</v>
      </c>
      <c r="G68" s="11">
        <v>2.9770695685969691E-2</v>
      </c>
      <c r="I68" s="15">
        <v>0.42860474154683248</v>
      </c>
      <c r="J68" s="15">
        <f t="shared" si="12"/>
        <v>1.9857506846950868E-3</v>
      </c>
      <c r="K68" s="15"/>
      <c r="L68" s="29">
        <v>12.865</v>
      </c>
      <c r="M68" s="29">
        <v>6.9690000000000003</v>
      </c>
      <c r="N68" s="15"/>
      <c r="P68" s="15">
        <f t="shared" si="7"/>
        <v>7.7442984286048297E-3</v>
      </c>
      <c r="Q68" s="15">
        <f t="shared" si="8"/>
        <v>-5.1859035991929378E-3</v>
      </c>
      <c r="R68" s="15">
        <f t="shared" si="9"/>
        <v>-5.4388777006022875E-4</v>
      </c>
      <c r="S68" s="15">
        <f t="shared" si="10"/>
        <v>-5.2134637521410729E-4</v>
      </c>
      <c r="T68" s="15">
        <f t="shared" si="11"/>
        <v>5.0095236914403157E-4</v>
      </c>
      <c r="U68" s="15">
        <f t="shared" si="13"/>
        <v>-8.3623685865006616E-6</v>
      </c>
      <c r="W68" s="15">
        <f xml:space="preserve"> -(G68/G67-1)*([8]CpteExploitation!$DY74+[8]CpteExploitation!$GV74)/([8]CpteExploitation!$D74)</f>
        <v>-5.2777529434139087E-5</v>
      </c>
    </row>
    <row r="69" spans="1:23" x14ac:dyDescent="0.25">
      <c r="A69" s="14" t="s">
        <v>247</v>
      </c>
      <c r="B69" s="11">
        <v>1.4210646460629892E-2</v>
      </c>
      <c r="C69" s="11">
        <v>8.0632070721739935E-3</v>
      </c>
      <c r="D69" s="11">
        <v>1.2904632152588555</v>
      </c>
      <c r="E69" s="11">
        <v>0.79190874883101015</v>
      </c>
      <c r="F69" s="11">
        <v>1.0701572872838745</v>
      </c>
      <c r="G69" s="11">
        <v>3.0279917626420558E-2</v>
      </c>
      <c r="I69" s="15">
        <v>0.42796125390893142</v>
      </c>
      <c r="J69" s="15">
        <f t="shared" si="12"/>
        <v>-6.4348763790106345E-4</v>
      </c>
      <c r="K69" s="15"/>
      <c r="L69" s="29">
        <v>13.111000000000001</v>
      </c>
      <c r="M69" s="29">
        <v>7.1040000000000001</v>
      </c>
      <c r="N69" s="15"/>
      <c r="P69" s="15">
        <f t="shared" si="7"/>
        <v>8.1472950650099286E-3</v>
      </c>
      <c r="Q69" s="15">
        <f t="shared" si="8"/>
        <v>-3.2015327655178492E-3</v>
      </c>
      <c r="R69" s="15">
        <f t="shared" si="9"/>
        <v>6.4060760930695381E-4</v>
      </c>
      <c r="S69" s="15">
        <f t="shared" si="10"/>
        <v>-6.0052594742581681E-4</v>
      </c>
      <c r="T69" s="15">
        <f t="shared" si="11"/>
        <v>-5.0444748158088469E-3</v>
      </c>
      <c r="U69" s="15">
        <f t="shared" si="13"/>
        <v>-5.8485678346543307E-4</v>
      </c>
      <c r="W69" s="15">
        <f xml:space="preserve"> -(G69/G68-1)*([8]CpteExploitation!$DY75+[8]CpteExploitation!$GV75)/([8]CpteExploitation!$D75)</f>
        <v>-5.0922194045086814E-4</v>
      </c>
    </row>
    <row r="70" spans="1:23" x14ac:dyDescent="0.25">
      <c r="A70" s="14" t="s">
        <v>248</v>
      </c>
      <c r="B70" s="11">
        <v>1.4255741257256642E-2</v>
      </c>
      <c r="C70" s="11">
        <v>8.0676552635101009E-3</v>
      </c>
      <c r="D70" s="11">
        <v>1.2886671418389166</v>
      </c>
      <c r="E70" s="11">
        <v>0.79289892312535237</v>
      </c>
      <c r="F70" s="11">
        <v>1.0701474514635445</v>
      </c>
      <c r="G70" s="11">
        <v>3.0932456664674236E-2</v>
      </c>
      <c r="I70" s="15">
        <v>0.42872086072922894</v>
      </c>
      <c r="J70" s="15">
        <f t="shared" si="12"/>
        <v>7.5960682029752036E-4</v>
      </c>
      <c r="K70" s="15"/>
      <c r="L70" s="29">
        <v>13.384</v>
      </c>
      <c r="M70" s="29">
        <v>7.2320000000000002</v>
      </c>
      <c r="N70" s="15"/>
      <c r="P70" s="15">
        <f t="shared" si="7"/>
        <v>1.7194111274840575E-3</v>
      </c>
      <c r="Q70" s="15">
        <f t="shared" si="8"/>
        <v>-2.9891160888811182E-4</v>
      </c>
      <c r="R70" s="15">
        <f t="shared" si="9"/>
        <v>7.5412891287953169E-4</v>
      </c>
      <c r="S70" s="15">
        <f t="shared" si="10"/>
        <v>-6.7749117417737555E-4</v>
      </c>
      <c r="T70" s="15">
        <f t="shared" si="11"/>
        <v>-4.9800087877802262E-6</v>
      </c>
      <c r="U70" s="15">
        <f t="shared" si="13"/>
        <v>-7.3255042821280126E-4</v>
      </c>
      <c r="W70" s="15">
        <f xml:space="preserve"> -(G70/G69-1)*([8]CpteExploitation!$DY76+[8]CpteExploitation!$GV76)/([8]CpteExploitation!$D76)</f>
        <v>-6.5253903825368044E-4</v>
      </c>
    </row>
    <row r="71" spans="1:23" x14ac:dyDescent="0.25">
      <c r="A71" s="14" t="s">
        <v>249</v>
      </c>
      <c r="B71" s="11">
        <v>1.4468117388234331E-2</v>
      </c>
      <c r="C71" s="11">
        <v>8.161679904844947E-3</v>
      </c>
      <c r="D71" s="11">
        <v>1.2884850602830682</v>
      </c>
      <c r="E71" s="11">
        <v>0.79379445971417395</v>
      </c>
      <c r="F71" s="11">
        <v>1.079534474919275</v>
      </c>
      <c r="G71" s="11">
        <v>3.0803797927085597E-2</v>
      </c>
      <c r="I71" s="15">
        <v>0.43473218815684567</v>
      </c>
      <c r="J71" s="15">
        <f t="shared" si="12"/>
        <v>6.0113274276167306E-3</v>
      </c>
      <c r="K71" s="15"/>
      <c r="L71" s="29">
        <v>13.797000000000001</v>
      </c>
      <c r="M71" s="29">
        <v>7.3739999999999997</v>
      </c>
      <c r="N71" s="15"/>
      <c r="P71" s="15">
        <f t="shared" si="7"/>
        <v>8.0498611589276108E-3</v>
      </c>
      <c r="Q71" s="15">
        <f t="shared" si="8"/>
        <v>-6.2974806643395186E-3</v>
      </c>
      <c r="R71" s="15">
        <f t="shared" si="9"/>
        <v>7.634800443973033E-5</v>
      </c>
      <c r="S71" s="15">
        <f t="shared" si="10"/>
        <v>-6.1029244814044372E-4</v>
      </c>
      <c r="T71" s="15">
        <f t="shared" si="11"/>
        <v>4.7397645781548118E-3</v>
      </c>
      <c r="U71" s="15">
        <f t="shared" si="13"/>
        <v>5.3126798574539523E-5</v>
      </c>
      <c r="W71" s="15">
        <f xml:space="preserve"> -(G71/G70-1)*([8]CpteExploitation!$DY77+[8]CpteExploitation!$GV77)/([8]CpteExploitation!$D77)</f>
        <v>1.2865873758863825E-4</v>
      </c>
    </row>
    <row r="72" spans="1:23" x14ac:dyDescent="0.25">
      <c r="A72" s="14" t="s">
        <v>250</v>
      </c>
      <c r="B72" s="11">
        <v>1.462459461113264E-2</v>
      </c>
      <c r="C72" s="11">
        <v>8.2318224064570986E-3</v>
      </c>
      <c r="D72" s="11">
        <v>1.2893157262905162</v>
      </c>
      <c r="E72" s="11">
        <v>0.79459860310208075</v>
      </c>
      <c r="F72" s="11">
        <v>1.071398756858589</v>
      </c>
      <c r="G72" s="11">
        <v>3.0784650630011453E-2</v>
      </c>
      <c r="I72" s="15">
        <v>0.43091351660939292</v>
      </c>
      <c r="J72" s="15">
        <f t="shared" si="12"/>
        <v>-3.8186715474527455E-3</v>
      </c>
      <c r="K72" s="15"/>
      <c r="L72" s="29">
        <v>13.968</v>
      </c>
      <c r="M72" s="29">
        <v>7.5179999999999998</v>
      </c>
      <c r="N72" s="15"/>
      <c r="P72" s="15">
        <f t="shared" si="7"/>
        <v>5.7803957759342342E-3</v>
      </c>
      <c r="Q72" s="15">
        <f t="shared" si="8"/>
        <v>-4.5932508251752477E-3</v>
      </c>
      <c r="R72" s="15">
        <f t="shared" si="9"/>
        <v>-3.4456052479697757E-4</v>
      </c>
      <c r="S72" s="15">
        <f t="shared" si="10"/>
        <v>-5.4143197600485602E-4</v>
      </c>
      <c r="T72" s="15">
        <f t="shared" si="11"/>
        <v>-4.0278922367244334E-3</v>
      </c>
      <c r="U72" s="15">
        <f t="shared" si="13"/>
        <v>-9.1931760685465096E-5</v>
      </c>
      <c r="W72" s="15">
        <f xml:space="preserve"> -(G72/G71-1)*([8]CpteExploitation!$DY78+[8]CpteExploitation!$GV78)/([8]CpteExploitation!$D78)</f>
        <v>1.9147297074143495E-5</v>
      </c>
    </row>
    <row r="73" spans="1:23" x14ac:dyDescent="0.25">
      <c r="A73" s="14" t="s">
        <v>251</v>
      </c>
      <c r="B73" s="11">
        <v>1.4685493137660913E-2</v>
      </c>
      <c r="C73" s="11">
        <v>8.3551179839955452E-3</v>
      </c>
      <c r="D73" s="11">
        <v>1.2908266129032258</v>
      </c>
      <c r="E73" s="11">
        <v>0.79531972725628919</v>
      </c>
      <c r="F73" s="11">
        <v>1.0785330388465002</v>
      </c>
      <c r="G73" s="11">
        <v>3.0168464086840065E-2</v>
      </c>
      <c r="I73" s="15">
        <v>0.42820892366250796</v>
      </c>
      <c r="J73" s="15">
        <f t="shared" si="12"/>
        <v>-2.704592946884965E-3</v>
      </c>
      <c r="K73" s="15"/>
      <c r="L73" s="29">
        <v>14.186999999999999</v>
      </c>
      <c r="M73" s="29">
        <v>7.6829999999999998</v>
      </c>
      <c r="N73" s="15"/>
      <c r="P73" s="15">
        <f t="shared" si="7"/>
        <v>2.2412538230284838E-3</v>
      </c>
      <c r="Q73" s="15">
        <f t="shared" si="8"/>
        <v>-8.0615694897879873E-3</v>
      </c>
      <c r="R73" s="15">
        <f t="shared" si="9"/>
        <v>-6.307259334700859E-4</v>
      </c>
      <c r="S73" s="15">
        <f t="shared" si="10"/>
        <v>-4.8846150178292525E-4</v>
      </c>
      <c r="T73" s="15">
        <f t="shared" si="11"/>
        <v>3.5839936213502891E-3</v>
      </c>
      <c r="U73" s="15">
        <f t="shared" si="13"/>
        <v>6.5091653377726032E-4</v>
      </c>
      <c r="W73" s="15">
        <f xml:space="preserve"> -(G73/G72-1)*([8]CpteExploitation!$DY79+[8]CpteExploitation!$GV79)/([8]CpteExploitation!$D79)</f>
        <v>6.161865431713882E-4</v>
      </c>
    </row>
    <row r="74" spans="1:23" x14ac:dyDescent="0.25">
      <c r="A74" s="14" t="s">
        <v>252</v>
      </c>
      <c r="B74" s="11">
        <v>1.4961390102584283E-2</v>
      </c>
      <c r="C74" s="11">
        <v>8.4735267646775785E-3</v>
      </c>
      <c r="D74" s="11">
        <v>1.293837304847987</v>
      </c>
      <c r="E74" s="11">
        <v>0.79596216098403672</v>
      </c>
      <c r="F74" s="11">
        <v>1.0803661647678993</v>
      </c>
      <c r="G74" s="11">
        <v>2.8869231296715352E-2</v>
      </c>
      <c r="I74" s="15">
        <v>0.43125557155592126</v>
      </c>
      <c r="J74" s="15">
        <f t="shared" si="12"/>
        <v>3.0466478934133012E-3</v>
      </c>
      <c r="K74" s="15"/>
      <c r="L74" s="29">
        <v>14.583</v>
      </c>
      <c r="M74" s="29">
        <v>7.8730000000000002</v>
      </c>
      <c r="N74" s="15"/>
      <c r="P74" s="15">
        <f t="shared" si="7"/>
        <v>1.0174162099002486E-2</v>
      </c>
      <c r="Q74" s="15">
        <f t="shared" si="8"/>
        <v>-7.6748798690521054E-3</v>
      </c>
      <c r="R74" s="15">
        <f t="shared" si="9"/>
        <v>-1.2631027317416236E-3</v>
      </c>
      <c r="S74" s="15">
        <f t="shared" si="10"/>
        <v>-4.374484105310388E-4</v>
      </c>
      <c r="T74" s="15">
        <f t="shared" si="11"/>
        <v>9.2044768468762996E-4</v>
      </c>
      <c r="U74" s="15">
        <f t="shared" si="13"/>
        <v>1.3274691210479533E-3</v>
      </c>
      <c r="W74" s="15">
        <f xml:space="preserve"> -(G74/G73-1)*([8]CpteExploitation!$DY80+[8]CpteExploitation!$GV80)/([8]CpteExploitation!$D80)</f>
        <v>1.2992327901247139E-3</v>
      </c>
    </row>
    <row r="75" spans="1:23" x14ac:dyDescent="0.25">
      <c r="A75" s="14" t="s">
        <v>253</v>
      </c>
      <c r="B75" s="11">
        <v>1.5180079135350204E-2</v>
      </c>
      <c r="C75" s="11">
        <v>8.5562692751102523E-3</v>
      </c>
      <c r="D75" s="11">
        <v>1.2965304798962387</v>
      </c>
      <c r="E75" s="11">
        <v>0.79628882495595033</v>
      </c>
      <c r="F75" s="11">
        <v>1.0780485504051009</v>
      </c>
      <c r="G75" s="11">
        <v>2.8754640566992912E-2</v>
      </c>
      <c r="I75" s="15">
        <v>0.43152210597367535</v>
      </c>
      <c r="J75" s="15">
        <f t="shared" si="12"/>
        <v>2.6653441775409403E-4</v>
      </c>
      <c r="K75" s="15"/>
      <c r="L75" s="29">
        <v>14.815</v>
      </c>
      <c r="M75" s="29">
        <v>7.9969999999999999</v>
      </c>
      <c r="N75" s="15"/>
      <c r="P75" s="15">
        <f t="shared" si="7"/>
        <v>7.8912977917790662E-3</v>
      </c>
      <c r="Q75" s="15">
        <f t="shared" si="8"/>
        <v>-5.2717871050480952E-3</v>
      </c>
      <c r="R75" s="15">
        <f t="shared" si="9"/>
        <v>-1.123772212069702E-3</v>
      </c>
      <c r="S75" s="15">
        <f t="shared" si="10"/>
        <v>-2.2156552771273832E-4</v>
      </c>
      <c r="T75" s="15">
        <f t="shared" si="11"/>
        <v>-1.1581467023229991E-3</v>
      </c>
      <c r="U75" s="15">
        <f t="shared" si="13"/>
        <v>1.5050817312856242E-4</v>
      </c>
      <c r="W75" s="15">
        <f xml:space="preserve"> -(G75/G74-1)*([8]CpteExploitation!$DY81+[8]CpteExploitation!$GV81)/([8]CpteExploitation!$D81)</f>
        <v>1.1459072972244139E-4</v>
      </c>
    </row>
    <row r="76" spans="1:23" x14ac:dyDescent="0.25">
      <c r="A76" s="14" t="s">
        <v>254</v>
      </c>
      <c r="B76" s="11">
        <v>1.5412013423115005E-2</v>
      </c>
      <c r="C76" s="11">
        <v>8.6501687115878596E-3</v>
      </c>
      <c r="D76" s="11">
        <v>1.2979402842088454</v>
      </c>
      <c r="E76" s="11">
        <v>0.79629790370489162</v>
      </c>
      <c r="F76" s="11">
        <v>1.0884628988737404</v>
      </c>
      <c r="G76" s="11">
        <v>2.8977905985707732E-2</v>
      </c>
      <c r="I76" s="15">
        <v>0.43801219432242838</v>
      </c>
      <c r="J76" s="15">
        <f t="shared" si="12"/>
        <v>6.4900883487530314E-3</v>
      </c>
      <c r="K76" s="15"/>
      <c r="L76" s="29">
        <v>15.253</v>
      </c>
      <c r="M76" s="29">
        <v>8.1289999999999996</v>
      </c>
      <c r="N76" s="15"/>
      <c r="P76" s="15">
        <f t="shared" si="7"/>
        <v>8.2473867648276099E-3</v>
      </c>
      <c r="Q76" s="15">
        <f t="shared" si="8"/>
        <v>-5.9238490347505021E-3</v>
      </c>
      <c r="R76" s="15">
        <f t="shared" si="9"/>
        <v>-5.8695059062827137E-4</v>
      </c>
      <c r="S76" s="15">
        <f t="shared" si="10"/>
        <v>-6.154330652651583E-6</v>
      </c>
      <c r="T76" s="15">
        <f t="shared" si="11"/>
        <v>5.2145786901484368E-3</v>
      </c>
      <c r="U76" s="15">
        <f t="shared" si="13"/>
        <v>-4.5492315019159037E-4</v>
      </c>
      <c r="W76" s="15">
        <f xml:space="preserve"> -(G76/G75-1)*([8]CpteExploitation!$DY82+[8]CpteExploitation!$GV82)/([8]CpteExploitation!$D82)</f>
        <v>-2.232654187148183E-4</v>
      </c>
    </row>
    <row r="77" spans="1:23" x14ac:dyDescent="0.25">
      <c r="A77" s="14" t="s">
        <v>255</v>
      </c>
      <c r="B77" s="11">
        <v>1.5655238128953083E-2</v>
      </c>
      <c r="C77" s="11">
        <v>8.6906151001639904E-3</v>
      </c>
      <c r="D77" s="11">
        <v>1.3054854981084489</v>
      </c>
      <c r="E77" s="11">
        <v>0.79598408146889454</v>
      </c>
      <c r="F77" s="11">
        <v>1.0738210632621004</v>
      </c>
      <c r="G77" s="11">
        <v>3.0615554258286305E-2</v>
      </c>
      <c r="I77" s="15">
        <v>0.43218525004864761</v>
      </c>
      <c r="J77" s="15">
        <f t="shared" si="12"/>
        <v>-5.8269442737807764E-3</v>
      </c>
      <c r="K77" s="15"/>
      <c r="L77" s="29">
        <v>15.417</v>
      </c>
      <c r="M77" s="29">
        <v>8.282</v>
      </c>
      <c r="N77" s="15"/>
      <c r="P77" s="15">
        <f t="shared" si="7"/>
        <v>8.4106616363835134E-3</v>
      </c>
      <c r="Q77" s="15">
        <f t="shared" si="8"/>
        <v>-2.4919368090971276E-3</v>
      </c>
      <c r="R77" s="15">
        <f t="shared" si="9"/>
        <v>-3.0981232972671822E-3</v>
      </c>
      <c r="S77" s="15">
        <f t="shared" si="10"/>
        <v>2.1003418857674206E-4</v>
      </c>
      <c r="T77" s="15">
        <f t="shared" si="11"/>
        <v>-7.1690853286871309E-3</v>
      </c>
      <c r="U77" s="15">
        <f t="shared" si="13"/>
        <v>-1.6884946636895907E-3</v>
      </c>
      <c r="W77" s="15">
        <f xml:space="preserve"> -(G77/G76-1)*([8]CpteExploitation!$DY83+[8]CpteExploitation!$GV83)/([8]CpteExploitation!$D83)</f>
        <v>-1.637648272578575E-3</v>
      </c>
    </row>
    <row r="78" spans="1:23" x14ac:dyDescent="0.25">
      <c r="A78" s="14" t="s">
        <v>256</v>
      </c>
      <c r="B78" s="11">
        <v>1.6339445987147753E-2</v>
      </c>
      <c r="C78" s="11">
        <v>8.8336072143960272E-3</v>
      </c>
      <c r="D78" s="11">
        <v>1.3051132884262096</v>
      </c>
      <c r="E78" s="11">
        <v>0.79535030208398017</v>
      </c>
      <c r="F78" s="11">
        <v>1.0481191387364319</v>
      </c>
      <c r="G78" s="11">
        <v>3.2345182765984172E-2</v>
      </c>
      <c r="I78" s="15">
        <v>0.43229493782188166</v>
      </c>
      <c r="J78" s="15">
        <f t="shared" si="12"/>
        <v>1.0968777323405732E-4</v>
      </c>
      <c r="K78" s="15"/>
      <c r="L78" s="29">
        <v>15.922000000000001</v>
      </c>
      <c r="M78" s="29">
        <v>8.5250000000000004</v>
      </c>
      <c r="N78" s="15"/>
      <c r="P78" s="15">
        <f t="shared" si="7"/>
        <v>2.3478142464616211E-2</v>
      </c>
      <c r="Q78" s="15">
        <f t="shared" si="8"/>
        <v>-8.8388736436448168E-3</v>
      </c>
      <c r="R78" s="15">
        <f t="shared" si="9"/>
        <v>1.5316197860327439E-4</v>
      </c>
      <c r="S78" s="15">
        <f t="shared" si="10"/>
        <v>4.2772937769632149E-4</v>
      </c>
      <c r="T78" s="15">
        <f t="shared" si="11"/>
        <v>-1.285787144182971E-2</v>
      </c>
      <c r="U78" s="15">
        <f t="shared" si="13"/>
        <v>-2.2526009622072223E-3</v>
      </c>
      <c r="W78" s="15">
        <f xml:space="preserve"> -(G78/G77-1)*([8]CpteExploitation!$DY84+[8]CpteExploitation!$GV84)/([8]CpteExploitation!$D84)</f>
        <v>-1.7296285076978659E-3</v>
      </c>
    </row>
    <row r="79" spans="1:23" x14ac:dyDescent="0.25">
      <c r="A79" s="14" t="s">
        <v>257</v>
      </c>
      <c r="B79" s="11">
        <v>1.5171707652459442E-2</v>
      </c>
      <c r="C79" s="11">
        <v>8.8859723072663259E-3</v>
      </c>
      <c r="D79" s="11">
        <v>1.2998632842169224</v>
      </c>
      <c r="E79" s="11">
        <v>0.79556446594000607</v>
      </c>
      <c r="F79" s="11">
        <v>1.0822547415656287</v>
      </c>
      <c r="G79" s="11">
        <v>3.4139960758665801E-2</v>
      </c>
      <c r="I79" s="15">
        <v>0.40621321124918253</v>
      </c>
      <c r="J79" s="15">
        <f t="shared" si="12"/>
        <v>-2.6081726572699138E-2</v>
      </c>
      <c r="K79" s="15"/>
      <c r="L79" s="29">
        <v>15.29</v>
      </c>
      <c r="M79" s="29">
        <v>8.5570000000000004</v>
      </c>
      <c r="N79" s="15"/>
      <c r="P79" s="15">
        <f t="shared" si="7"/>
        <v>-3.8265287312657145E-2</v>
      </c>
      <c r="Q79" s="15">
        <f t="shared" si="8"/>
        <v>-3.1739535136010013E-3</v>
      </c>
      <c r="R79" s="15">
        <f t="shared" si="9"/>
        <v>2.1538140619936715E-3</v>
      </c>
      <c r="S79" s="15">
        <f t="shared" si="10"/>
        <v>-1.4417318589016824E-4</v>
      </c>
      <c r="T79" s="15">
        <f t="shared" si="11"/>
        <v>1.7437880356953813E-2</v>
      </c>
      <c r="U79" s="15">
        <f t="shared" si="13"/>
        <v>-4.0900069794983056E-3</v>
      </c>
      <c r="W79" s="15">
        <f xml:space="preserve"> -(G79/G78-1)*([8]CpteExploitation!$DY85+[8]CpteExploitation!$GV85)/([8]CpteExploitation!$D85)</f>
        <v>-1.7947779926816255E-3</v>
      </c>
    </row>
    <row r="80" spans="1:23" x14ac:dyDescent="0.25">
      <c r="A80" s="14" t="s">
        <v>258</v>
      </c>
      <c r="B80" s="11">
        <v>1.6899428486602835E-2</v>
      </c>
      <c r="C80" s="11">
        <v>9.4796762966532274E-3</v>
      </c>
      <c r="D80" s="11">
        <v>1.3052119527449617</v>
      </c>
      <c r="E80" s="11">
        <v>0.79663029763230164</v>
      </c>
      <c r="F80" s="11">
        <v>1.0545937598660786</v>
      </c>
      <c r="G80" s="11">
        <v>2.9210836277974085E-2</v>
      </c>
      <c r="I80" s="15">
        <v>0.41772673733804477</v>
      </c>
      <c r="J80" s="15">
        <f t="shared" si="12"/>
        <v>1.1513526088862247E-2</v>
      </c>
      <c r="K80" s="15"/>
      <c r="L80" s="29">
        <v>16.98</v>
      </c>
      <c r="M80" s="29">
        <v>9.391</v>
      </c>
      <c r="N80" s="15"/>
      <c r="P80" s="15">
        <f t="shared" si="7"/>
        <v>6.3731354876691293E-2</v>
      </c>
      <c r="Q80" s="15">
        <f t="shared" si="8"/>
        <v>-3.739203127551536E-2</v>
      </c>
      <c r="R80" s="15">
        <f t="shared" si="9"/>
        <v>-2.3028309300250115E-3</v>
      </c>
      <c r="S80" s="15">
        <f t="shared" si="10"/>
        <v>-7.4976868789880307E-4</v>
      </c>
      <c r="T80" s="15">
        <f t="shared" si="11"/>
        <v>-1.4303823372404635E-2</v>
      </c>
      <c r="U80" s="15">
        <f t="shared" si="13"/>
        <v>2.5306254780147631E-3</v>
      </c>
      <c r="W80" s="15">
        <f xml:space="preserve"> -(G80/G79-1)*([8]CpteExploitation!$DY86+[8]CpteExploitation!$GV86)/([8]CpteExploitation!$D86)</f>
        <v>4.929124480691713E-3</v>
      </c>
    </row>
    <row r="81" spans="1:23" x14ac:dyDescent="0.25">
      <c r="A81" s="14" t="s">
        <v>259</v>
      </c>
      <c r="B81" s="11">
        <v>1.7072822635315947E-2</v>
      </c>
      <c r="C81" s="11">
        <v>9.6215871393455863E-3</v>
      </c>
      <c r="D81" s="11">
        <v>1.3037616286908453</v>
      </c>
      <c r="E81" s="11">
        <v>0.79855288352897802</v>
      </c>
      <c r="F81" s="11">
        <v>1.0726299561288171</v>
      </c>
      <c r="G81" s="11">
        <v>2.4663423464192782E-2</v>
      </c>
      <c r="I81" s="15">
        <v>0.42832899649281592</v>
      </c>
      <c r="J81" s="15">
        <f t="shared" si="12"/>
        <v>1.0602259154771143E-2</v>
      </c>
      <c r="K81" s="15"/>
      <c r="L81" s="29">
        <v>17.678000000000001</v>
      </c>
      <c r="M81" s="29">
        <v>9.67</v>
      </c>
      <c r="N81" s="15"/>
      <c r="P81" s="15">
        <f t="shared" si="7"/>
        <v>5.6746172620027839E-3</v>
      </c>
      <c r="Q81" s="15">
        <f t="shared" si="8"/>
        <v>-8.2793496880627458E-3</v>
      </c>
      <c r="R81" s="15">
        <f t="shared" si="9"/>
        <v>6.1455132917356814E-4</v>
      </c>
      <c r="S81" s="15">
        <f t="shared" si="10"/>
        <v>-1.3347597048565553E-3</v>
      </c>
      <c r="T81" s="15">
        <f t="shared" si="11"/>
        <v>9.4587535479771605E-3</v>
      </c>
      <c r="U81" s="15">
        <f t="shared" si="13"/>
        <v>4.4684464085369309E-3</v>
      </c>
      <c r="W81" s="15">
        <f xml:space="preserve"> -(G81/G80-1)*([8]CpteExploitation!$DY87+[8]CpteExploitation!$GV87)/([8]CpteExploitation!$D87)</f>
        <v>4.5474128137813043E-3</v>
      </c>
    </row>
    <row r="82" spans="1:23" x14ac:dyDescent="0.25">
      <c r="A82" s="14" t="s">
        <v>260</v>
      </c>
      <c r="B82" s="11">
        <v>1.7267113286825699E-2</v>
      </c>
      <c r="C82" s="11">
        <v>9.55752855182322E-3</v>
      </c>
      <c r="D82" s="11">
        <v>1.3065857199419295</v>
      </c>
      <c r="E82" s="11">
        <v>0.8013353952677712</v>
      </c>
      <c r="F82" s="11">
        <v>1.0628282235972246</v>
      </c>
      <c r="G82" s="11">
        <v>1.8836748182419039E-2</v>
      </c>
      <c r="I82" s="15">
        <v>0.43588896232650365</v>
      </c>
      <c r="J82" s="15">
        <f t="shared" si="12"/>
        <v>7.5599658336877318E-3</v>
      </c>
      <c r="K82" s="15"/>
      <c r="L82" s="29">
        <v>18.155999999999999</v>
      </c>
      <c r="M82" s="29">
        <v>9.9</v>
      </c>
      <c r="N82" s="15"/>
      <c r="P82" s="15">
        <f t="shared" si="7"/>
        <v>6.2250080948819892E-3</v>
      </c>
      <c r="Q82" s="15">
        <f t="shared" si="8"/>
        <v>3.6418661946416883E-3</v>
      </c>
      <c r="R82" s="15">
        <f t="shared" si="9"/>
        <v>-1.1848786519567845E-3</v>
      </c>
      <c r="S82" s="15">
        <f t="shared" si="10"/>
        <v>-1.9060165507789398E-3</v>
      </c>
      <c r="T82" s="15">
        <f t="shared" si="11"/>
        <v>-4.9985756613450004E-3</v>
      </c>
      <c r="U82" s="15">
        <f t="shared" si="13"/>
        <v>5.7825624082447789E-3</v>
      </c>
      <c r="W82" s="15">
        <f xml:space="preserve"> -(G82/G81-1)*([8]CpteExploitation!$DY88+[8]CpteExploitation!$GV88)/([8]CpteExploitation!$D88)</f>
        <v>5.826675281773744E-3</v>
      </c>
    </row>
    <row r="83" spans="1:23" x14ac:dyDescent="0.25">
      <c r="A83" s="14" t="s">
        <v>261</v>
      </c>
      <c r="B83" s="11">
        <v>1.768197238423997E-2</v>
      </c>
      <c r="C83" s="11">
        <v>9.6891654335018364E-3</v>
      </c>
      <c r="D83" s="11">
        <v>1.3070017953321365</v>
      </c>
      <c r="E83" s="11">
        <v>0.80374508987025362</v>
      </c>
      <c r="F83" s="11">
        <v>1.0585950778791244</v>
      </c>
      <c r="G83" s="11">
        <v>1.4885557274715897E-2</v>
      </c>
      <c r="I83" s="15">
        <v>0.44133809955716807</v>
      </c>
      <c r="J83" s="15">
        <f t="shared" si="12"/>
        <v>5.4491372306644248E-3</v>
      </c>
      <c r="K83" s="15"/>
      <c r="L83" s="29">
        <v>18.742999999999999</v>
      </c>
      <c r="M83" s="29">
        <v>10.192</v>
      </c>
      <c r="N83" s="15"/>
      <c r="P83" s="15">
        <f t="shared" si="7"/>
        <v>1.3100742192620543E-2</v>
      </c>
      <c r="Q83" s="15">
        <f t="shared" si="8"/>
        <v>-7.5101221763482053E-3</v>
      </c>
      <c r="R83" s="15">
        <f t="shared" si="9"/>
        <v>-1.7363974617741462E-4</v>
      </c>
      <c r="S83" s="15">
        <f t="shared" si="10"/>
        <v>-1.6396935914955583E-3</v>
      </c>
      <c r="T83" s="15">
        <f t="shared" si="11"/>
        <v>-2.17177665449728E-3</v>
      </c>
      <c r="U83" s="15">
        <f t="shared" si="13"/>
        <v>3.8436272065623398E-3</v>
      </c>
      <c r="W83" s="15">
        <f xml:space="preserve"> -(G83/G82-1)*([8]CpteExploitation!$DY89+[8]CpteExploitation!$GV89)/([8]CpteExploitation!$D89)</f>
        <v>3.9511909077031429E-3</v>
      </c>
    </row>
    <row r="84" spans="1:23" x14ac:dyDescent="0.25">
      <c r="A84" s="14" t="s">
        <v>262</v>
      </c>
      <c r="B84" s="11">
        <v>1.7919866687063624E-2</v>
      </c>
      <c r="C84" s="11">
        <v>9.8145649522460177E-3</v>
      </c>
      <c r="D84" s="11">
        <v>1.3074051026757936</v>
      </c>
      <c r="E84" s="11">
        <v>0.805773923478731</v>
      </c>
      <c r="F84" s="11">
        <v>1.0508094717413374</v>
      </c>
      <c r="G84" s="11">
        <v>1.2753501986201128E-2</v>
      </c>
      <c r="I84" s="15">
        <v>0.43816642274722967</v>
      </c>
      <c r="J84" s="15">
        <f t="shared" si="12"/>
        <v>-3.1716768099384063E-3</v>
      </c>
      <c r="K84" s="15"/>
      <c r="L84" s="29">
        <v>19.132000000000001</v>
      </c>
      <c r="M84" s="29">
        <v>10.505000000000001</v>
      </c>
      <c r="N84" s="15"/>
      <c r="P84" s="15">
        <f t="shared" si="7"/>
        <v>7.3159991000367602E-3</v>
      </c>
      <c r="Q84" s="15">
        <f t="shared" si="8"/>
        <v>-7.0376847423800903E-3</v>
      </c>
      <c r="R84" s="15">
        <f t="shared" si="9"/>
        <v>-1.6779547915696016E-4</v>
      </c>
      <c r="S84" s="15">
        <f t="shared" si="10"/>
        <v>-1.3726139474052616E-3</v>
      </c>
      <c r="T84" s="15">
        <f t="shared" si="11"/>
        <v>-3.99928974111146E-3</v>
      </c>
      <c r="U84" s="15">
        <f t="shared" si="13"/>
        <v>2.0897080000786055E-3</v>
      </c>
      <c r="W84" s="15">
        <f xml:space="preserve"> -(G84/G83-1)*([8]CpteExploitation!$DY90+[8]CpteExploitation!$GV90)/([8]CpteExploitation!$D90)</f>
        <v>2.132055288514768E-3</v>
      </c>
    </row>
    <row r="85" spans="1:23" x14ac:dyDescent="0.25">
      <c r="A85" s="14" t="s">
        <v>263</v>
      </c>
      <c r="B85" s="11">
        <v>1.8226375656519602E-2</v>
      </c>
      <c r="C85" s="11">
        <v>9.9998010053972894E-3</v>
      </c>
      <c r="D85" s="11">
        <v>1.3045715653422689</v>
      </c>
      <c r="E85" s="11">
        <v>0.80741252819999643</v>
      </c>
      <c r="F85" s="11">
        <v>1.0326007939338004</v>
      </c>
      <c r="G85" s="11">
        <v>1.2372933566074544E-2</v>
      </c>
      <c r="I85" s="15">
        <v>0.42797001745559088</v>
      </c>
      <c r="J85" s="15">
        <f t="shared" si="12"/>
        <v>-1.0196405291638788E-2</v>
      </c>
      <c r="K85" s="15"/>
      <c r="L85" s="29">
        <v>19.478000000000002</v>
      </c>
      <c r="M85" s="29">
        <v>10.901</v>
      </c>
      <c r="N85" s="15"/>
      <c r="P85" s="15">
        <f t="shared" si="7"/>
        <v>9.3916975476308756E-3</v>
      </c>
      <c r="Q85" s="15">
        <f t="shared" si="8"/>
        <v>-1.0363110998934959E-2</v>
      </c>
      <c r="R85" s="15">
        <f t="shared" si="9"/>
        <v>1.1900205140534604E-3</v>
      </c>
      <c r="S85" s="15">
        <f t="shared" si="10"/>
        <v>-1.1165975684596567E-3</v>
      </c>
      <c r="T85" s="15">
        <f t="shared" si="11"/>
        <v>-9.5145908463301204E-3</v>
      </c>
      <c r="U85" s="15">
        <f t="shared" si="13"/>
        <v>2.1617606040161101E-4</v>
      </c>
      <c r="W85" s="15">
        <f xml:space="preserve"> -(G85/G84-1)*([8]CpteExploitation!$DY91+[8]CpteExploitation!$GV91)/([8]CpteExploitation!$D91)</f>
        <v>3.8056842012658453E-4</v>
      </c>
    </row>
    <row r="86" spans="1:23" x14ac:dyDescent="0.25">
      <c r="A86" s="14" t="s">
        <v>264</v>
      </c>
      <c r="B86" s="11">
        <v>1.8488109304237395E-2</v>
      </c>
      <c r="C86" s="11">
        <v>1.0225652724090137E-2</v>
      </c>
      <c r="D86" s="11">
        <v>1.3048794555312031</v>
      </c>
      <c r="E86" s="11">
        <v>0.80865865408697546</v>
      </c>
      <c r="F86" s="11">
        <v>1.0487921476076418</v>
      </c>
      <c r="G86" s="11">
        <v>1.3085399449035813E-2</v>
      </c>
      <c r="I86" s="15">
        <v>0.43044077134986225</v>
      </c>
      <c r="J86" s="15">
        <f t="shared" si="12"/>
        <v>2.4707538942713714E-3</v>
      </c>
      <c r="K86" s="15"/>
      <c r="L86" s="29">
        <v>20.327999999999999</v>
      </c>
      <c r="M86" s="29">
        <v>11.311999999999999</v>
      </c>
      <c r="N86" s="15"/>
      <c r="P86" s="15">
        <f t="shared" si="7"/>
        <v>8.0367640643726895E-3</v>
      </c>
      <c r="Q86" s="15">
        <f t="shared" si="8"/>
        <v>-1.2640202172233361E-2</v>
      </c>
      <c r="R86" s="15">
        <f t="shared" si="9"/>
        <v>-1.3208391101417427E-4</v>
      </c>
      <c r="S86" s="15">
        <f t="shared" si="10"/>
        <v>-8.6375070017423038E-4</v>
      </c>
      <c r="T86" s="15">
        <f t="shared" si="11"/>
        <v>8.7755164137976963E-3</v>
      </c>
      <c r="U86" s="15">
        <f t="shared" si="13"/>
        <v>-7.0548980047724884E-4</v>
      </c>
      <c r="W86" s="15">
        <f xml:space="preserve"> -(G86/G85-1)*([8]CpteExploitation!$DY92+[8]CpteExploitation!$GV92)/([8]CpteExploitation!$D92)</f>
        <v>-7.1246588296126803E-4</v>
      </c>
    </row>
    <row r="87" spans="1:23" x14ac:dyDescent="0.25">
      <c r="A87" s="14" t="s">
        <v>265</v>
      </c>
      <c r="B87" s="11">
        <v>1.8804949002633447E-2</v>
      </c>
      <c r="C87" s="11">
        <v>1.0355711531206565E-2</v>
      </c>
      <c r="D87" s="11">
        <v>1.3004018754186202</v>
      </c>
      <c r="E87" s="11">
        <v>0.80978480812204179</v>
      </c>
      <c r="F87" s="11">
        <v>1.0434661114012656</v>
      </c>
      <c r="G87" s="11">
        <v>1.3644387195267404E-2</v>
      </c>
      <c r="I87" s="15">
        <v>0.43056151901149758</v>
      </c>
      <c r="J87" s="15">
        <f t="shared" si="12"/>
        <v>1.2074766163533424E-4</v>
      </c>
      <c r="K87" s="15"/>
      <c r="L87" s="29">
        <v>20.960999999999999</v>
      </c>
      <c r="M87" s="29">
        <v>11.648999999999999</v>
      </c>
      <c r="N87" s="15"/>
      <c r="P87" s="15">
        <f t="shared" si="7"/>
        <v>9.5365619765653293E-3</v>
      </c>
      <c r="Q87" s="15">
        <f t="shared" si="8"/>
        <v>-7.0777215274388247E-3</v>
      </c>
      <c r="R87" s="15">
        <f t="shared" si="9"/>
        <v>1.9094914401801423E-3</v>
      </c>
      <c r="S87" s="15">
        <f t="shared" si="10"/>
        <v>-7.7495646030178111E-4</v>
      </c>
      <c r="T87" s="15">
        <f t="shared" si="11"/>
        <v>-2.8259171933986346E-3</v>
      </c>
      <c r="U87" s="15">
        <f t="shared" si="13"/>
        <v>-6.4671057397089685E-4</v>
      </c>
      <c r="W87" s="15">
        <f xml:space="preserve"> -(G87/G86-1)*([8]CpteExploitation!$DY93+[8]CpteExploitation!$GV93)/([8]CpteExploitation!$D93)</f>
        <v>-5.58987746231591E-4</v>
      </c>
    </row>
    <row r="88" spans="1:23" x14ac:dyDescent="0.25">
      <c r="A88" s="14" t="s">
        <v>266</v>
      </c>
      <c r="B88" s="11">
        <v>1.8958527309397535E-2</v>
      </c>
      <c r="C88" s="11">
        <v>1.0450763230995079E-2</v>
      </c>
      <c r="D88" s="11">
        <v>1.2995661605206072</v>
      </c>
      <c r="E88" s="11">
        <v>0.81079124721623064</v>
      </c>
      <c r="F88" s="11">
        <v>1.0527890750229705</v>
      </c>
      <c r="G88" s="11">
        <v>1.3813426650704487E-2</v>
      </c>
      <c r="I88" s="15">
        <v>0.43443226816465608</v>
      </c>
      <c r="J88" s="15">
        <f t="shared" si="12"/>
        <v>3.8707491531584926E-3</v>
      </c>
      <c r="K88" s="15"/>
      <c r="L88" s="29">
        <v>21.718</v>
      </c>
      <c r="M88" s="29">
        <v>11.981999999999999</v>
      </c>
      <c r="N88" s="15"/>
      <c r="P88" s="15">
        <f t="shared" si="7"/>
        <v>4.5387301482479186E-3</v>
      </c>
      <c r="Q88" s="15">
        <f t="shared" si="8"/>
        <v>-5.1010148839398563E-3</v>
      </c>
      <c r="R88" s="15">
        <f t="shared" si="9"/>
        <v>3.5715538649871189E-4</v>
      </c>
      <c r="S88" s="15">
        <f t="shared" si="10"/>
        <v>-6.9070805461057686E-4</v>
      </c>
      <c r="T88" s="15">
        <f t="shared" si="11"/>
        <v>4.9653776814778351E-3</v>
      </c>
      <c r="U88" s="15">
        <f t="shared" si="13"/>
        <v>-1.9879112451553962E-4</v>
      </c>
      <c r="W88" s="15">
        <f xml:space="preserve"> -(G88/G87-1)*([8]CpteExploitation!$DY94+[8]CpteExploitation!$GV94)/([8]CpteExploitation!$D94)</f>
        <v>-1.6903945543708351E-4</v>
      </c>
    </row>
    <row r="89" spans="1:23" x14ac:dyDescent="0.25">
      <c r="A89" s="14" t="s">
        <v>267</v>
      </c>
      <c r="B89" s="11">
        <v>1.9155778602502744E-2</v>
      </c>
      <c r="C89" s="11">
        <v>1.0594938631372969E-2</v>
      </c>
      <c r="D89" s="11">
        <v>1.3028866413822167</v>
      </c>
      <c r="E89" s="11">
        <v>0.81167994538416288</v>
      </c>
      <c r="F89" s="11">
        <v>1.050920290939289</v>
      </c>
      <c r="G89" s="11">
        <v>1.3951395139513949E-2</v>
      </c>
      <c r="I89" s="15">
        <v>0.42947794779477949</v>
      </c>
      <c r="J89" s="15">
        <f t="shared" si="12"/>
        <v>-4.9543203698765859E-3</v>
      </c>
      <c r="K89" s="15"/>
      <c r="L89" s="29">
        <v>22.22</v>
      </c>
      <c r="M89" s="29">
        <v>12.367000000000001</v>
      </c>
      <c r="N89" s="15"/>
      <c r="P89" s="15">
        <f t="shared" si="7"/>
        <v>5.7401698987731157E-3</v>
      </c>
      <c r="Q89" s="15">
        <f t="shared" si="8"/>
        <v>-7.6111914107144405E-3</v>
      </c>
      <c r="R89" s="15">
        <f t="shared" si="9"/>
        <v>-1.4096525252803144E-3</v>
      </c>
      <c r="S89" s="15">
        <f t="shared" si="10"/>
        <v>-6.0472053930021071E-4</v>
      </c>
      <c r="T89" s="15">
        <f t="shared" si="11"/>
        <v>-9.7932590714156528E-4</v>
      </c>
      <c r="U89" s="15">
        <f t="shared" si="13"/>
        <v>-8.9599886213169574E-5</v>
      </c>
      <c r="W89" s="15">
        <f xml:space="preserve"> -(G89/G88-1)*([8]CpteExploitation!$DY95+[8]CpteExploitation!$GV95)/([8]CpteExploitation!$D95)</f>
        <v>-1.3796848880946212E-4</v>
      </c>
    </row>
    <row r="90" spans="1:23" x14ac:dyDescent="0.25">
      <c r="A90" s="14" t="s">
        <v>268</v>
      </c>
      <c r="B90" s="11">
        <v>1.9493396369629809E-2</v>
      </c>
      <c r="C90" s="11">
        <v>1.0738332019801632E-2</v>
      </c>
      <c r="D90" s="11">
        <v>1.3022000407414953</v>
      </c>
      <c r="E90" s="11">
        <v>0.8124525601266509</v>
      </c>
      <c r="F90" s="11">
        <v>1.0562557233300323</v>
      </c>
      <c r="G90" s="11">
        <v>1.3508264641146258E-2</v>
      </c>
      <c r="I90" s="15">
        <v>0.43472444003279964</v>
      </c>
      <c r="J90" s="15">
        <f t="shared" si="12"/>
        <v>5.2464922380201506E-3</v>
      </c>
      <c r="K90" s="15"/>
      <c r="L90" s="29">
        <v>23.170999999999999</v>
      </c>
      <c r="M90" s="29">
        <v>12.785</v>
      </c>
      <c r="N90" s="15"/>
      <c r="P90" s="15">
        <f t="shared" si="7"/>
        <v>9.8094755836454287E-3</v>
      </c>
      <c r="Q90" s="15">
        <f t="shared" si="8"/>
        <v>-7.5327054920634557E-3</v>
      </c>
      <c r="R90" s="15">
        <f t="shared" si="9"/>
        <v>2.9330392807050122E-4</v>
      </c>
      <c r="S90" s="15">
        <f t="shared" si="10"/>
        <v>-5.2978356472961293E-4</v>
      </c>
      <c r="T90" s="15">
        <f t="shared" si="11"/>
        <v>2.8256616006448053E-3</v>
      </c>
      <c r="U90" s="15">
        <f t="shared" si="13"/>
        <v>3.805401824524845E-4</v>
      </c>
      <c r="W90" s="15">
        <f xml:space="preserve"> -(G90/G89-1)*([8]CpteExploitation!$DY96+[8]CpteExploitation!$GV96)/([8]CpteExploitation!$D96)</f>
        <v>4.4313049836769013E-4</v>
      </c>
    </row>
    <row r="91" spans="1:23" x14ac:dyDescent="0.25">
      <c r="A91" s="14" t="s">
        <v>269</v>
      </c>
      <c r="B91" s="11">
        <v>1.9682003536501749E-2</v>
      </c>
      <c r="C91" s="11">
        <v>1.0844003682672231E-2</v>
      </c>
      <c r="D91" s="11">
        <v>1.2971021659578676</v>
      </c>
      <c r="E91" s="11">
        <v>0.81326982064883979</v>
      </c>
      <c r="F91" s="11">
        <v>1.0470549597157615</v>
      </c>
      <c r="G91" s="11">
        <v>1.3162906843865068E-2</v>
      </c>
      <c r="I91" s="15">
        <v>0.43175180937063534</v>
      </c>
      <c r="J91" s="15">
        <f t="shared" si="12"/>
        <v>-2.9726306621642995E-3</v>
      </c>
      <c r="K91" s="15"/>
      <c r="L91" s="29">
        <v>23.626999999999999</v>
      </c>
      <c r="M91" s="29">
        <v>13.115</v>
      </c>
      <c r="N91" s="15"/>
      <c r="P91" s="15">
        <f t="shared" si="7"/>
        <v>5.3385907909908039E-3</v>
      </c>
      <c r="Q91" s="15">
        <f t="shared" si="8"/>
        <v>-5.4297229315688512E-3</v>
      </c>
      <c r="R91" s="15">
        <f t="shared" si="9"/>
        <v>2.160067956741436E-3</v>
      </c>
      <c r="S91" s="15">
        <f t="shared" si="10"/>
        <v>-5.5503256440546421E-4</v>
      </c>
      <c r="T91" s="15">
        <f t="shared" si="11"/>
        <v>-4.8062986474292592E-3</v>
      </c>
      <c r="U91" s="15">
        <f t="shared" si="13"/>
        <v>3.1976473350703392E-4</v>
      </c>
      <c r="W91" s="15">
        <f xml:space="preserve"> -(G91/G90-1)*([8]CpteExploitation!$DY97+[8]CpteExploitation!$GV97)/([8]CpteExploitation!$D97)</f>
        <v>3.4535779728118939E-4</v>
      </c>
    </row>
    <row r="92" spans="1:23" x14ac:dyDescent="0.25">
      <c r="A92" s="14" t="s">
        <v>270</v>
      </c>
      <c r="B92" s="11">
        <v>1.9966549914206454E-2</v>
      </c>
      <c r="C92" s="11">
        <v>1.1038395747788256E-2</v>
      </c>
      <c r="D92" s="11">
        <v>1.2985017287744909</v>
      </c>
      <c r="E92" s="11">
        <v>0.81413952762234065</v>
      </c>
      <c r="F92" s="11">
        <v>1.0516135387363788</v>
      </c>
      <c r="G92" s="11">
        <v>1.241418999465614E-2</v>
      </c>
      <c r="I92" s="15">
        <v>0.43182472150285689</v>
      </c>
      <c r="J92" s="15">
        <f t="shared" si="12"/>
        <v>7.2912132221547576E-5</v>
      </c>
      <c r="K92" s="15"/>
      <c r="L92" s="29">
        <v>24.327000000000002</v>
      </c>
      <c r="M92" s="29">
        <v>13.52</v>
      </c>
      <c r="N92" s="15"/>
      <c r="P92" s="15">
        <f t="shared" ref="P92:P155" si="14" xml:space="preserve"> (B92/B91-1)*(M91/L91)</f>
        <v>8.0249709601680295E-3</v>
      </c>
      <c r="Q92" s="15">
        <f t="shared" ref="Q92:Q155" si="15" xml:space="preserve"> -(C92/C91-1)*(M91/L91)</f>
        <v>-9.9505844693689137E-3</v>
      </c>
      <c r="R92" s="15">
        <f t="shared" ref="R92:R155" si="16" xml:space="preserve"> -(D92/D91-1)*(M91/L91)</f>
        <v>-5.9893256185196907E-4</v>
      </c>
      <c r="S92" s="15">
        <f t="shared" ref="S92:S155" si="17" xml:space="preserve"> -(E92/E91-1)*(M91/L91)</f>
        <v>-5.9360562747898151E-4</v>
      </c>
      <c r="T92" s="15">
        <f t="shared" ref="T92:T155" si="18" xml:space="preserve"> (F92/F91-1)*(M91/L91)</f>
        <v>2.4166831987547724E-3</v>
      </c>
      <c r="U92" s="15">
        <f t="shared" si="13"/>
        <v>7.7438063199860999E-4</v>
      </c>
      <c r="W92" s="15">
        <f xml:space="preserve"> -(G92/G91-1)*([8]CpteExploitation!$DY98+[8]CpteExploitation!$GV98)/([8]CpteExploitation!$D98)</f>
        <v>7.4871684920892884E-4</v>
      </c>
    </row>
    <row r="93" spans="1:23" x14ac:dyDescent="0.25">
      <c r="A93" s="14" t="s">
        <v>271</v>
      </c>
      <c r="B93" s="11">
        <v>2.0162487112840695E-2</v>
      </c>
      <c r="C93" s="11">
        <v>1.1221297940203852E-2</v>
      </c>
      <c r="D93" s="11">
        <v>1.3015873015873014</v>
      </c>
      <c r="E93" s="11">
        <v>0.81506817488782735</v>
      </c>
      <c r="F93" s="11">
        <v>1.0376945608619974</v>
      </c>
      <c r="G93" s="11">
        <v>1.1673469387755099E-2</v>
      </c>
      <c r="I93" s="15">
        <v>0.41934693877551016</v>
      </c>
      <c r="J93" s="15">
        <f t="shared" si="12"/>
        <v>-1.2477782727346731E-2</v>
      </c>
      <c r="K93" s="15"/>
      <c r="L93" s="29">
        <v>24.5</v>
      </c>
      <c r="M93" s="29">
        <v>13.94</v>
      </c>
      <c r="N93" s="15"/>
      <c r="P93" s="15">
        <f t="shared" si="14"/>
        <v>5.4538351021582356E-3</v>
      </c>
      <c r="Q93" s="15">
        <f t="shared" si="15"/>
        <v>-9.2087585795018884E-3</v>
      </c>
      <c r="R93" s="15">
        <f t="shared" si="16"/>
        <v>-1.3206307447273275E-3</v>
      </c>
      <c r="S93" s="15">
        <f t="shared" si="17"/>
        <v>-6.3392821204613149E-4</v>
      </c>
      <c r="T93" s="15">
        <f t="shared" si="18"/>
        <v>-7.3559592087444631E-3</v>
      </c>
      <c r="U93" s="15">
        <f t="shared" si="13"/>
        <v>5.8765891551484147E-4</v>
      </c>
      <c r="W93" s="15">
        <f xml:space="preserve"> -(G93/G92-1)*([8]CpteExploitation!$DY99+[8]CpteExploitation!$GV99)/([8]CpteExploitation!$D99)</f>
        <v>7.4072060690103967E-4</v>
      </c>
    </row>
    <row r="94" spans="1:23" x14ac:dyDescent="0.25">
      <c r="A94" s="14" t="s">
        <v>272</v>
      </c>
      <c r="B94" s="11">
        <v>2.0504964489197516E-2</v>
      </c>
      <c r="C94" s="11">
        <v>1.1455128772636084E-2</v>
      </c>
      <c r="D94" s="11">
        <v>1.296151396597216</v>
      </c>
      <c r="E94" s="11">
        <v>0.81606662628355375</v>
      </c>
      <c r="F94" s="11">
        <v>1.050707176558638</v>
      </c>
      <c r="G94" s="11">
        <v>1.0461489874067349E-2</v>
      </c>
      <c r="I94" s="15">
        <v>0.42714460542418381</v>
      </c>
      <c r="J94" s="15">
        <f t="shared" si="12"/>
        <v>7.7976666486736512E-3</v>
      </c>
      <c r="K94" s="15"/>
      <c r="L94" s="29">
        <v>25.331</v>
      </c>
      <c r="M94" s="29">
        <v>14.246</v>
      </c>
      <c r="N94" s="15"/>
      <c r="P94" s="15">
        <f t="shared" si="14"/>
        <v>9.6646131363783468E-3</v>
      </c>
      <c r="Q94" s="15">
        <f t="shared" si="15"/>
        <v>-1.185646903817246E-2</v>
      </c>
      <c r="R94" s="15">
        <f t="shared" si="16"/>
        <v>2.3762670385230698E-3</v>
      </c>
      <c r="S94" s="15">
        <f t="shared" si="17"/>
        <v>-6.9699503073770812E-4</v>
      </c>
      <c r="T94" s="15">
        <f t="shared" si="18"/>
        <v>7.1349634536510085E-3</v>
      </c>
      <c r="U94" s="15">
        <f t="shared" si="13"/>
        <v>1.1752870890313939E-3</v>
      </c>
      <c r="W94" s="15">
        <f xml:space="preserve"> -(G94/G93-1)*([8]CpteExploitation!$DY100+[8]CpteExploitation!$GV100)/([8]CpteExploitation!$D100)</f>
        <v>1.2119795136877507E-3</v>
      </c>
    </row>
    <row r="95" spans="1:23" x14ac:dyDescent="0.25">
      <c r="A95" s="14" t="s">
        <v>273</v>
      </c>
      <c r="B95" s="11">
        <v>2.0733292883765277E-2</v>
      </c>
      <c r="C95" s="11">
        <v>1.1647700222528578E-2</v>
      </c>
      <c r="D95" s="11">
        <v>1.2972757827702106</v>
      </c>
      <c r="E95" s="11">
        <v>0.81710869817521525</v>
      </c>
      <c r="F95" s="11">
        <v>1.0485759707118942</v>
      </c>
      <c r="G95" s="11">
        <v>1.1074111360644311E-2</v>
      </c>
      <c r="I95" s="15">
        <v>0.42097111438085649</v>
      </c>
      <c r="J95" s="15">
        <f t="shared" si="12"/>
        <v>-6.1734910433273171E-3</v>
      </c>
      <c r="K95" s="15"/>
      <c r="L95" s="29">
        <v>25.826000000000001</v>
      </c>
      <c r="M95" s="29">
        <v>14.667</v>
      </c>
      <c r="N95" s="15"/>
      <c r="P95" s="15">
        <f t="shared" si="14"/>
        <v>6.2624101320874663E-3</v>
      </c>
      <c r="Q95" s="15">
        <f t="shared" si="15"/>
        <v>-9.4543685879660069E-3</v>
      </c>
      <c r="R95" s="15">
        <f t="shared" si="16"/>
        <v>-4.8786579398306395E-4</v>
      </c>
      <c r="S95" s="15">
        <f t="shared" si="17"/>
        <v>-7.1814587345697223E-4</v>
      </c>
      <c r="T95" s="15">
        <f t="shared" si="18"/>
        <v>-1.1407337882654602E-3</v>
      </c>
      <c r="U95" s="15">
        <f t="shared" si="13"/>
        <v>-6.3478713174327942E-4</v>
      </c>
      <c r="W95" s="15">
        <f xml:space="preserve"> -(G95/G94-1)*([8]CpteExploitation!$DY101+[8]CpteExploitation!$GV101)/([8]CpteExploitation!$D101)</f>
        <v>-6.1262148657696084E-4</v>
      </c>
    </row>
    <row r="96" spans="1:23" x14ac:dyDescent="0.25">
      <c r="A96" s="14" t="s">
        <v>274</v>
      </c>
      <c r="B96" s="11">
        <v>2.0998650710361312E-2</v>
      </c>
      <c r="C96" s="11">
        <v>1.1789169646111517E-2</v>
      </c>
      <c r="D96" s="11">
        <v>1.2970747190529295</v>
      </c>
      <c r="E96" s="11">
        <v>0.81818395609370365</v>
      </c>
      <c r="F96" s="11">
        <v>1.0493270004567372</v>
      </c>
      <c r="G96" s="11">
        <v>1.3218671373314807E-2</v>
      </c>
      <c r="I96" s="15">
        <v>0.41894175522926136</v>
      </c>
      <c r="J96" s="15">
        <f t="shared" si="12"/>
        <v>-2.0293591515951337E-3</v>
      </c>
      <c r="K96" s="15"/>
      <c r="L96" s="29">
        <v>26.629000000000001</v>
      </c>
      <c r="M96" s="29">
        <v>15.12</v>
      </c>
      <c r="N96" s="15"/>
      <c r="P96" s="15">
        <f t="shared" si="14"/>
        <v>7.2685496951371883E-3</v>
      </c>
      <c r="Q96" s="15">
        <f t="shared" si="15"/>
        <v>-6.8977356224703456E-3</v>
      </c>
      <c r="R96" s="15">
        <f t="shared" si="16"/>
        <v>8.8020846727343514E-5</v>
      </c>
      <c r="S96" s="15">
        <f t="shared" si="17"/>
        <v>-7.4733782056462281E-4</v>
      </c>
      <c r="T96" s="15">
        <f t="shared" si="18"/>
        <v>4.0676294396662179E-4</v>
      </c>
      <c r="U96" s="15">
        <f t="shared" si="13"/>
        <v>-2.1476191943913189E-3</v>
      </c>
      <c r="W96" s="15">
        <f xml:space="preserve"> -(G96/G95-1)*([8]CpteExploitation!$DY102+[8]CpteExploitation!$GV102)/([8]CpteExploitation!$D102)</f>
        <v>-2.1445600126704959E-3</v>
      </c>
    </row>
    <row r="97" spans="1:23" x14ac:dyDescent="0.25">
      <c r="A97" s="14" t="s">
        <v>275</v>
      </c>
      <c r="B97" s="11">
        <v>2.1237900708887317E-2</v>
      </c>
      <c r="C97" s="11">
        <v>1.1960089909799916E-2</v>
      </c>
      <c r="D97" s="11">
        <v>1.2998096184090722</v>
      </c>
      <c r="E97" s="11">
        <v>0.81927915625119052</v>
      </c>
      <c r="F97" s="11">
        <v>1.0492374272070475</v>
      </c>
      <c r="G97" s="11">
        <v>1.6815898667831404E-2</v>
      </c>
      <c r="I97" s="15">
        <v>0.41162553687122366</v>
      </c>
      <c r="J97" s="15">
        <f t="shared" si="12"/>
        <v>-7.316218358037696E-3</v>
      </c>
      <c r="K97" s="15"/>
      <c r="L97" s="29">
        <v>27.474</v>
      </c>
      <c r="M97" s="29">
        <v>15.702999999999999</v>
      </c>
      <c r="N97" s="15"/>
      <c r="P97" s="15">
        <f t="shared" si="14"/>
        <v>6.4693029283861159E-3</v>
      </c>
      <c r="Q97" s="15">
        <f t="shared" si="15"/>
        <v>-8.2320361785343191E-3</v>
      </c>
      <c r="R97" s="15">
        <f t="shared" si="16"/>
        <v>-1.1972181379155786E-3</v>
      </c>
      <c r="S97" s="15">
        <f t="shared" si="17"/>
        <v>-7.6004528991467331E-4</v>
      </c>
      <c r="T97" s="15">
        <f t="shared" si="18"/>
        <v>-4.8469039795343744E-5</v>
      </c>
      <c r="U97" s="15">
        <f t="shared" si="13"/>
        <v>-3.5477526402638974E-3</v>
      </c>
      <c r="W97" s="15">
        <f xml:space="preserve"> -(G97/G96-1)*([8]CpteExploitation!$DY103+[8]CpteExploitation!$GV103)/([8]CpteExploitation!$D103)</f>
        <v>-3.5972272945165966E-3</v>
      </c>
    </row>
    <row r="98" spans="1:23" x14ac:dyDescent="0.25">
      <c r="A98" s="14" t="s">
        <v>276</v>
      </c>
      <c r="B98" s="11">
        <v>2.14849412846921E-2</v>
      </c>
      <c r="C98" s="11">
        <v>1.2241138074633034E-2</v>
      </c>
      <c r="D98" s="11">
        <v>1.2948799491175067</v>
      </c>
      <c r="E98" s="11">
        <v>0.8203855939357596</v>
      </c>
      <c r="F98" s="11">
        <v>1.0601452855797884</v>
      </c>
      <c r="G98" s="11">
        <v>2.1557767807066742E-2</v>
      </c>
      <c r="I98" s="15">
        <v>0.40752944475602915</v>
      </c>
      <c r="J98" s="15">
        <f t="shared" si="12"/>
        <v>-4.0960921151945162E-3</v>
      </c>
      <c r="K98" s="15"/>
      <c r="L98" s="29">
        <v>28.527999999999999</v>
      </c>
      <c r="M98" s="29">
        <v>16.286999999999999</v>
      </c>
      <c r="N98" s="15"/>
      <c r="P98" s="15">
        <f t="shared" si="14"/>
        <v>6.6484046048629246E-3</v>
      </c>
      <c r="Q98" s="15">
        <f t="shared" si="15"/>
        <v>-1.3430959704138809E-2</v>
      </c>
      <c r="R98" s="15">
        <f t="shared" si="16"/>
        <v>2.1676979948825293E-3</v>
      </c>
      <c r="S98" s="15">
        <f t="shared" si="17"/>
        <v>-7.7189066734162544E-4</v>
      </c>
      <c r="T98" s="15">
        <f t="shared" si="18"/>
        <v>5.9419152531211107E-3</v>
      </c>
      <c r="U98" s="15">
        <f t="shared" si="13"/>
        <v>-4.6512595965806456E-3</v>
      </c>
      <c r="W98" s="15">
        <f xml:space="preserve"> -(G98/G97-1)*([8]CpteExploitation!$DY104+[8]CpteExploitation!$GV104)/([8]CpteExploitation!$D104)</f>
        <v>-4.7418691392353369E-3</v>
      </c>
    </row>
    <row r="99" spans="1:23" x14ac:dyDescent="0.25">
      <c r="A99" s="14" t="s">
        <v>277</v>
      </c>
      <c r="B99" s="11">
        <v>2.1688577246015403E-2</v>
      </c>
      <c r="C99" s="11">
        <v>1.2395566976615729E-2</v>
      </c>
      <c r="D99" s="11">
        <v>1.2926642698691961</v>
      </c>
      <c r="E99" s="11">
        <v>0.8214743951782244</v>
      </c>
      <c r="F99" s="11">
        <v>1.062563845366959</v>
      </c>
      <c r="G99" s="11">
        <v>2.3185858654138639E-2</v>
      </c>
      <c r="I99" s="15">
        <v>0.40561733193632338</v>
      </c>
      <c r="J99" s="15">
        <f t="shared" si="12"/>
        <v>-1.9121128197057691E-3</v>
      </c>
      <c r="K99" s="15"/>
      <c r="L99" s="29">
        <v>29.587</v>
      </c>
      <c r="M99" s="29">
        <v>16.899000000000001</v>
      </c>
      <c r="N99" s="15"/>
      <c r="P99" s="15">
        <f t="shared" si="14"/>
        <v>5.4111562494385309E-3</v>
      </c>
      <c r="Q99" s="15">
        <f t="shared" si="15"/>
        <v>-7.2023887284192621E-3</v>
      </c>
      <c r="R99" s="15">
        <f t="shared" si="16"/>
        <v>9.7689335338086813E-4</v>
      </c>
      <c r="S99" s="15">
        <f t="shared" si="17"/>
        <v>-7.5770534843037798E-4</v>
      </c>
      <c r="T99" s="15">
        <f t="shared" si="18"/>
        <v>1.3024504551008517E-3</v>
      </c>
      <c r="U99" s="15">
        <f t="shared" si="13"/>
        <v>-1.6425188007763796E-3</v>
      </c>
      <c r="W99" s="15">
        <f xml:space="preserve"> -(G99/G98-1)*([8]CpteExploitation!$DY105+[8]CpteExploitation!$GV105)/([8]CpteExploitation!$D105)</f>
        <v>-1.6280908470718959E-3</v>
      </c>
    </row>
    <row r="100" spans="1:23" x14ac:dyDescent="0.25">
      <c r="A100" s="14" t="s">
        <v>278</v>
      </c>
      <c r="B100" s="11">
        <v>2.2063095552486547E-2</v>
      </c>
      <c r="C100" s="11">
        <v>1.2488179069704149E-2</v>
      </c>
      <c r="D100" s="11">
        <v>1.2947964133470529</v>
      </c>
      <c r="E100" s="11">
        <v>0.82254971145062628</v>
      </c>
      <c r="F100" s="11">
        <v>1.0703288197706851</v>
      </c>
      <c r="G100" s="11">
        <v>2.1611944115860482E-2</v>
      </c>
      <c r="I100" s="15">
        <v>0.41516672527894116</v>
      </c>
      <c r="J100" s="15">
        <f t="shared" si="12"/>
        <v>9.5493933426177846E-3</v>
      </c>
      <c r="K100" s="15"/>
      <c r="L100" s="29">
        <v>31.279</v>
      </c>
      <c r="M100" s="29">
        <v>17.617000000000001</v>
      </c>
      <c r="N100" s="15"/>
      <c r="P100" s="15">
        <f t="shared" si="14"/>
        <v>9.8628416742386864E-3</v>
      </c>
      <c r="Q100" s="15">
        <f t="shared" si="15"/>
        <v>-4.2673805904137156E-3</v>
      </c>
      <c r="R100" s="15">
        <f t="shared" si="16"/>
        <v>-9.4208644627781252E-4</v>
      </c>
      <c r="S100" s="15">
        <f t="shared" si="17"/>
        <v>-7.4765675387167751E-4</v>
      </c>
      <c r="T100" s="15">
        <f t="shared" si="18"/>
        <v>4.1739291040378389E-3</v>
      </c>
      <c r="U100" s="15">
        <f t="shared" si="13"/>
        <v>1.4697463549044644E-3</v>
      </c>
      <c r="W100" s="15">
        <f xml:space="preserve"> -(G100/G99-1)*([8]CpteExploitation!$DY106+[8]CpteExploitation!$GV106)/([8]CpteExploitation!$D106)</f>
        <v>1.573914538278156E-3</v>
      </c>
    </row>
    <row r="101" spans="1:23" x14ac:dyDescent="0.25">
      <c r="A101" s="14" t="s">
        <v>279</v>
      </c>
      <c r="B101" s="11">
        <v>2.2484617334593136E-2</v>
      </c>
      <c r="C101" s="11">
        <v>1.2631166303241221E-2</v>
      </c>
      <c r="D101" s="11">
        <v>1.2904429889428835</v>
      </c>
      <c r="E101" s="11">
        <v>0.82362074528149698</v>
      </c>
      <c r="F101" s="11">
        <v>1.0758179145781377</v>
      </c>
      <c r="G101" s="11">
        <v>1.7719218537028621E-2</v>
      </c>
      <c r="I101" s="15">
        <v>0.4273209147357262</v>
      </c>
      <c r="J101" s="15">
        <f t="shared" si="12"/>
        <v>1.2154189456785036E-2</v>
      </c>
      <c r="K101" s="15"/>
      <c r="L101" s="29">
        <v>33.015000000000001</v>
      </c>
      <c r="M101" s="29">
        <v>18.323</v>
      </c>
      <c r="N101" s="15"/>
      <c r="P101" s="15">
        <f t="shared" si="14"/>
        <v>1.0760505407428733E-2</v>
      </c>
      <c r="Q101" s="15">
        <f t="shared" si="15"/>
        <v>-6.4487752363895689E-3</v>
      </c>
      <c r="R101" s="15">
        <f t="shared" si="16"/>
        <v>1.8936888149598773E-3</v>
      </c>
      <c r="S101" s="15">
        <f t="shared" si="17"/>
        <v>-7.3336491515192464E-4</v>
      </c>
      <c r="T101" s="15">
        <f t="shared" si="18"/>
        <v>2.8884350530091465E-3</v>
      </c>
      <c r="U101" s="15">
        <f t="shared" si="13"/>
        <v>3.7937003329287719E-3</v>
      </c>
      <c r="W101" s="15">
        <f xml:space="preserve"> -(G101/G100-1)*([8]CpteExploitation!$DY107+[8]CpteExploitation!$GV107)/([8]CpteExploitation!$D107)</f>
        <v>3.8927255788318619E-3</v>
      </c>
    </row>
    <row r="102" spans="1:23" x14ac:dyDescent="0.25">
      <c r="A102" s="14" t="s">
        <v>280</v>
      </c>
      <c r="B102" s="11">
        <v>2.3081065204621106E-2</v>
      </c>
      <c r="C102" s="11">
        <v>1.2635083069249105E-2</v>
      </c>
      <c r="D102" s="11">
        <v>1.2954055510644031</v>
      </c>
      <c r="E102" s="11">
        <v>0.82468699247860489</v>
      </c>
      <c r="F102" s="11">
        <v>1.034592270404409</v>
      </c>
      <c r="G102" s="11">
        <v>1.205244282438709E-2</v>
      </c>
      <c r="I102" s="15">
        <v>0.42265859250984772</v>
      </c>
      <c r="J102" s="15">
        <f t="shared" si="12"/>
        <v>-4.6623222258784791E-3</v>
      </c>
      <c r="K102" s="15"/>
      <c r="L102" s="29">
        <v>34.018000000000001</v>
      </c>
      <c r="M102" s="29">
        <v>19.228999999999999</v>
      </c>
      <c r="N102" s="15"/>
      <c r="P102" s="15">
        <f t="shared" si="14"/>
        <v>1.4722185016565203E-2</v>
      </c>
      <c r="Q102" s="15">
        <f t="shared" si="15"/>
        <v>-1.7209547602365697E-4</v>
      </c>
      <c r="R102" s="15">
        <f t="shared" si="16"/>
        <v>-2.1342850087371868E-3</v>
      </c>
      <c r="S102" s="15">
        <f t="shared" si="17"/>
        <v>-7.1848202177601165E-4</v>
      </c>
      <c r="T102" s="15">
        <f t="shared" si="18"/>
        <v>-2.1267378411081291E-2</v>
      </c>
      <c r="U102" s="15">
        <f t="shared" si="13"/>
        <v>4.9077336751744659E-3</v>
      </c>
      <c r="W102" s="15">
        <f xml:space="preserve"> -(G102/G101-1)*([8]CpteExploitation!$DY108+[8]CpteExploitation!$GV108)/([8]CpteExploitation!$D108)</f>
        <v>5.6667757126415315E-3</v>
      </c>
    </row>
    <row r="103" spans="1:23" x14ac:dyDescent="0.25">
      <c r="A103" s="14" t="s">
        <v>281</v>
      </c>
      <c r="B103" s="11">
        <v>2.3479831948550491E-2</v>
      </c>
      <c r="C103" s="11">
        <v>1.2792208487594674E-2</v>
      </c>
      <c r="D103" s="11">
        <v>1.2939403655017632</v>
      </c>
      <c r="E103" s="11">
        <v>0.8252978378323732</v>
      </c>
      <c r="F103" s="11">
        <v>1.0170802166152182</v>
      </c>
      <c r="G103" s="11">
        <v>9.2981063612654485E-3</v>
      </c>
      <c r="I103" s="15">
        <v>0.41866991722417501</v>
      </c>
      <c r="J103" s="15">
        <f t="shared" si="12"/>
        <v>-3.9886752856727048E-3</v>
      </c>
      <c r="K103" s="15"/>
      <c r="L103" s="29">
        <v>35.276000000000003</v>
      </c>
      <c r="M103" s="29">
        <v>20.178999999999998</v>
      </c>
      <c r="N103" s="15"/>
      <c r="P103" s="15">
        <f t="shared" si="14"/>
        <v>9.765871531184446E-3</v>
      </c>
      <c r="Q103" s="15">
        <f t="shared" si="15"/>
        <v>-7.0293678072336678E-3</v>
      </c>
      <c r="R103" s="15">
        <f t="shared" si="16"/>
        <v>6.3934430277579318E-4</v>
      </c>
      <c r="S103" s="15">
        <f t="shared" si="17"/>
        <v>-4.1868755566451288E-4</v>
      </c>
      <c r="T103" s="15">
        <f t="shared" si="18"/>
        <v>-9.5678812329834644E-3</v>
      </c>
      <c r="U103" s="15">
        <f t="shared" si="13"/>
        <v>2.622045476248701E-3</v>
      </c>
      <c r="W103" s="15">
        <f xml:space="preserve"> -(G103/G102-1)*([8]CpteExploitation!$DY109+[8]CpteExploitation!$GV109)/([8]CpteExploitation!$D109)</f>
        <v>2.7543364631216418E-3</v>
      </c>
    </row>
    <row r="104" spans="1:23" x14ac:dyDescent="0.25">
      <c r="A104" s="14" t="s">
        <v>282</v>
      </c>
      <c r="B104" s="11">
        <v>2.4074254453362719E-2</v>
      </c>
      <c r="C104" s="11">
        <v>1.3063306412472428E-2</v>
      </c>
      <c r="D104" s="11">
        <v>1.2957272282076397</v>
      </c>
      <c r="E104" s="11">
        <v>0.82545347756999699</v>
      </c>
      <c r="F104" s="11">
        <v>1.0185231155539196</v>
      </c>
      <c r="G104" s="11">
        <v>9.0989851131989142E-3</v>
      </c>
      <c r="I104" s="15">
        <v>0.42108380219129404</v>
      </c>
      <c r="J104" s="15">
        <f t="shared" si="12"/>
        <v>2.4138849671190288E-3</v>
      </c>
      <c r="K104" s="15"/>
      <c r="L104" s="29">
        <v>37.146999999999998</v>
      </c>
      <c r="M104" s="29">
        <v>21.167000000000002</v>
      </c>
      <c r="N104" s="15"/>
      <c r="P104" s="15">
        <f t="shared" si="14"/>
        <v>1.44817339833654E-2</v>
      </c>
      <c r="Q104" s="15">
        <f t="shared" si="15"/>
        <v>-1.2122745022495069E-2</v>
      </c>
      <c r="R104" s="15">
        <f t="shared" si="16"/>
        <v>-7.8994568256448628E-4</v>
      </c>
      <c r="S104" s="15">
        <f t="shared" si="17"/>
        <v>-1.0787730518648426E-4</v>
      </c>
      <c r="T104" s="15">
        <f t="shared" si="18"/>
        <v>8.1152333728276257E-4</v>
      </c>
      <c r="U104" s="15">
        <f t="shared" si="13"/>
        <v>1.4119565671690622E-4</v>
      </c>
      <c r="W104" s="15">
        <f xml:space="preserve"> -(G104/G103-1)*([8]CpteExploitation!$DY110+[8]CpteExploitation!$GV110)/([8]CpteExploitation!$D110)</f>
        <v>1.9912124806653424E-4</v>
      </c>
    </row>
    <row r="105" spans="1:23" x14ac:dyDescent="0.25">
      <c r="A105" s="14" t="s">
        <v>283</v>
      </c>
      <c r="B105" s="11">
        <v>2.3683294535787981E-2</v>
      </c>
      <c r="C105" s="11">
        <v>1.3252276777683548E-2</v>
      </c>
      <c r="D105" s="11">
        <v>1.2956418618440557</v>
      </c>
      <c r="E105" s="11">
        <v>0.82514815277176035</v>
      </c>
      <c r="F105" s="11">
        <v>1.048722950117718</v>
      </c>
      <c r="G105" s="11">
        <v>1.1486451208687937E-2</v>
      </c>
      <c r="I105" s="15">
        <v>0.41810682399624077</v>
      </c>
      <c r="J105" s="15">
        <f t="shared" si="12"/>
        <v>-2.9769781950532703E-3</v>
      </c>
      <c r="K105" s="15"/>
      <c r="L105" s="29">
        <v>38.305999999999997</v>
      </c>
      <c r="M105" s="29">
        <v>21.850999999999999</v>
      </c>
      <c r="N105" s="15"/>
      <c r="P105" s="15">
        <f t="shared" si="14"/>
        <v>-9.253690116953317E-3</v>
      </c>
      <c r="Q105" s="15">
        <f t="shared" si="15"/>
        <v>-8.2428263861164426E-3</v>
      </c>
      <c r="R105" s="15">
        <f t="shared" si="16"/>
        <v>3.754125273934925E-5</v>
      </c>
      <c r="S105" s="15">
        <f t="shared" si="17"/>
        <v>2.1076817800829423E-4</v>
      </c>
      <c r="T105" s="15">
        <f t="shared" si="18"/>
        <v>1.689542956091904E-2</v>
      </c>
      <c r="U105" s="15">
        <f t="shared" si="13"/>
        <v>-2.6242006836501939E-3</v>
      </c>
      <c r="W105" s="15">
        <f xml:space="preserve"> -(G105/G104-1)*([8]CpteExploitation!$DY111+[8]CpteExploitation!$GV111)/([8]CpteExploitation!$D111)</f>
        <v>-2.3874660954890225E-3</v>
      </c>
    </row>
    <row r="106" spans="1:23" x14ac:dyDescent="0.25">
      <c r="A106" s="14" t="s">
        <v>284</v>
      </c>
      <c r="B106" s="11">
        <v>2.3690935354648477E-2</v>
      </c>
      <c r="C106" s="11">
        <v>1.3490015236403426E-2</v>
      </c>
      <c r="D106" s="11">
        <v>1.3116599655370476</v>
      </c>
      <c r="E106" s="11">
        <v>0.82436300278476871</v>
      </c>
      <c r="F106" s="11">
        <v>1.0555840351561443</v>
      </c>
      <c r="G106" s="11">
        <v>1.6142627263671421E-2</v>
      </c>
      <c r="I106" s="15">
        <v>0.4005772521774667</v>
      </c>
      <c r="J106" s="15">
        <f t="shared" si="12"/>
        <v>-1.752957181877407E-2</v>
      </c>
      <c r="K106" s="15"/>
      <c r="L106" s="29">
        <v>39.151000000000003</v>
      </c>
      <c r="M106" s="29">
        <v>22.835999999999999</v>
      </c>
      <c r="N106" s="15"/>
      <c r="P106" s="15">
        <f t="shared" si="14"/>
        <v>1.8403579461134944E-4</v>
      </c>
      <c r="Q106" s="15">
        <f t="shared" si="15"/>
        <v>-1.0233247023847276E-2</v>
      </c>
      <c r="R106" s="15">
        <f t="shared" si="16"/>
        <v>-7.0522977805645834E-3</v>
      </c>
      <c r="S106" s="15">
        <f t="shared" si="17"/>
        <v>5.4278171481936255E-4</v>
      </c>
      <c r="T106" s="15">
        <f t="shared" si="18"/>
        <v>3.7319562401222964E-3</v>
      </c>
      <c r="U106" s="15">
        <f t="shared" si="13"/>
        <v>-4.7028007639152176E-3</v>
      </c>
      <c r="W106" s="15">
        <f xml:space="preserve"> -(G106/G105-1)*([8]CpteExploitation!$DY112+[8]CpteExploitation!$GV112)/([8]CpteExploitation!$D112)</f>
        <v>-4.6561760549834845E-3</v>
      </c>
    </row>
    <row r="107" spans="1:23" x14ac:dyDescent="0.25">
      <c r="A107" s="14" t="s">
        <v>285</v>
      </c>
      <c r="B107" s="11">
        <v>2.3822285542891421E-2</v>
      </c>
      <c r="C107" s="11">
        <v>1.3692495275604021E-2</v>
      </c>
      <c r="D107" s="11">
        <v>1.3189774937482632</v>
      </c>
      <c r="E107" s="11">
        <v>0.82416316736652673</v>
      </c>
      <c r="F107" s="11">
        <v>1.0506117465068254</v>
      </c>
      <c r="G107" s="11">
        <v>1.9794537709847158E-2</v>
      </c>
      <c r="I107" s="15">
        <v>0.3854673014282135</v>
      </c>
      <c r="J107" s="15">
        <f t="shared" si="12"/>
        <v>-1.5109950749253198E-2</v>
      </c>
      <c r="K107" s="15"/>
      <c r="L107" s="29">
        <v>39.909999999999997</v>
      </c>
      <c r="M107" s="29">
        <v>23.734999999999999</v>
      </c>
      <c r="N107" s="15"/>
      <c r="P107" s="15">
        <f t="shared" si="14"/>
        <v>3.2338931530932619E-3</v>
      </c>
      <c r="Q107" s="15">
        <f t="shared" si="15"/>
        <v>-8.7548145503187121E-3</v>
      </c>
      <c r="R107" s="15">
        <f t="shared" si="16"/>
        <v>-3.2540207442278914E-3</v>
      </c>
      <c r="S107" s="15">
        <f t="shared" si="17"/>
        <v>1.4139405389418475E-4</v>
      </c>
      <c r="T107" s="15">
        <f t="shared" si="18"/>
        <v>-2.7475189338185954E-3</v>
      </c>
      <c r="U107" s="15">
        <f t="shared" si="13"/>
        <v>-3.7288837278754462E-3</v>
      </c>
      <c r="W107" s="15">
        <f xml:space="preserve"> -(G107/G106-1)*([8]CpteExploitation!$DY113+[8]CpteExploitation!$GV113)/([8]CpteExploitation!$D113)</f>
        <v>-3.6519104461757378E-3</v>
      </c>
    </row>
    <row r="108" spans="1:23" x14ac:dyDescent="0.25">
      <c r="A108" s="14" t="s">
        <v>286</v>
      </c>
      <c r="B108" s="11">
        <v>2.3763530041679352E-2</v>
      </c>
      <c r="C108" s="11">
        <v>1.3834623787789642E-2</v>
      </c>
      <c r="D108" s="11">
        <v>1.3198901572259316</v>
      </c>
      <c r="E108" s="11">
        <v>0.82456127194765105</v>
      </c>
      <c r="F108" s="11">
        <v>1.0568577210864081</v>
      </c>
      <c r="G108" s="11">
        <v>2.2304832713754649E-2</v>
      </c>
      <c r="I108" s="15">
        <v>0.3781794169438466</v>
      </c>
      <c r="J108" s="15">
        <f t="shared" si="12"/>
        <v>-7.2878844843669022E-3</v>
      </c>
      <c r="K108" s="15"/>
      <c r="L108" s="29">
        <v>40.887999999999998</v>
      </c>
      <c r="M108" s="29">
        <v>24.513000000000002</v>
      </c>
      <c r="N108" s="15"/>
      <c r="P108" s="15">
        <f t="shared" si="14"/>
        <v>-1.4668057969707961E-3</v>
      </c>
      <c r="Q108" s="15">
        <f t="shared" si="15"/>
        <v>-6.1731398854931851E-3</v>
      </c>
      <c r="R108" s="15">
        <f t="shared" si="16"/>
        <v>-4.1151038037195092E-4</v>
      </c>
      <c r="S108" s="15">
        <f t="shared" si="17"/>
        <v>-2.8727079870206418E-4</v>
      </c>
      <c r="T108" s="15">
        <f t="shared" si="18"/>
        <v>3.5356190763230011E-3</v>
      </c>
      <c r="U108" s="15">
        <f t="shared" si="13"/>
        <v>-2.4847766991519067E-3</v>
      </c>
      <c r="W108" s="15">
        <f xml:space="preserve"> -(G108/G107-1)*([8]CpteExploitation!$DY114+[8]CpteExploitation!$GV114)/([8]CpteExploitation!$D114)</f>
        <v>-2.5102950039074903E-3</v>
      </c>
    </row>
    <row r="109" spans="1:23" x14ac:dyDescent="0.25">
      <c r="A109" s="14" t="s">
        <v>287</v>
      </c>
      <c r="B109" s="11">
        <v>2.4058655306979655E-2</v>
      </c>
      <c r="C109" s="11">
        <v>1.3876203417912392E-2</v>
      </c>
      <c r="D109" s="11">
        <v>1.3220303615212061</v>
      </c>
      <c r="E109" s="11">
        <v>0.82555482737049057</v>
      </c>
      <c r="F109" s="11">
        <v>1.0494014171518393</v>
      </c>
      <c r="G109" s="11">
        <v>2.3622979146448269E-2</v>
      </c>
      <c r="I109" s="15">
        <v>0.37652377683622507</v>
      </c>
      <c r="J109" s="15">
        <f t="shared" si="12"/>
        <v>-1.6556401076215366E-3</v>
      </c>
      <c r="K109" s="15"/>
      <c r="L109" s="29">
        <v>42.247</v>
      </c>
      <c r="M109" s="29">
        <v>25.341999999999999</v>
      </c>
      <c r="N109" s="15"/>
      <c r="P109" s="15">
        <f t="shared" si="14"/>
        <v>7.445537113433257E-3</v>
      </c>
      <c r="Q109" s="15">
        <f t="shared" si="15"/>
        <v>-1.8018302148556855E-3</v>
      </c>
      <c r="R109" s="15">
        <f t="shared" si="16"/>
        <v>-9.7211588172169941E-4</v>
      </c>
      <c r="S109" s="15">
        <f t="shared" si="17"/>
        <v>-7.2238673473403543E-4</v>
      </c>
      <c r="T109" s="15">
        <f t="shared" si="18"/>
        <v>-4.2296815918785894E-3</v>
      </c>
      <c r="U109" s="15">
        <f t="shared" si="13"/>
        <v>-1.3751627978647856E-3</v>
      </c>
      <c r="W109" s="15">
        <f xml:space="preserve"> -(G109/G108-1)*([8]CpteExploitation!$DY115+[8]CpteExploitation!$GV115)/([8]CpteExploitation!$D115)</f>
        <v>-1.3181464326936219E-3</v>
      </c>
    </row>
    <row r="110" spans="1:23" x14ac:dyDescent="0.25">
      <c r="A110" s="14" t="s">
        <v>288</v>
      </c>
      <c r="B110" s="11">
        <v>2.3900162927942954E-2</v>
      </c>
      <c r="C110" s="11">
        <v>1.3853322658706948E-2</v>
      </c>
      <c r="D110" s="11">
        <v>1.3208105532427143</v>
      </c>
      <c r="E110" s="11">
        <v>0.82710686104406106</v>
      </c>
      <c r="F110" s="11">
        <v>1.0545906600845636</v>
      </c>
      <c r="G110" s="11">
        <v>2.3919190076614371E-2</v>
      </c>
      <c r="I110" s="15">
        <v>0.37561565122218166</v>
      </c>
      <c r="J110" s="15">
        <f t="shared" si="12"/>
        <v>-9.0812561404340908E-4</v>
      </c>
      <c r="K110" s="15"/>
      <c r="L110" s="29">
        <v>43.856000000000002</v>
      </c>
      <c r="M110" s="29">
        <v>26.332999999999998</v>
      </c>
      <c r="N110" s="15"/>
      <c r="P110" s="15">
        <f t="shared" si="14"/>
        <v>-3.951682523570102E-3</v>
      </c>
      <c r="Q110" s="15">
        <f t="shared" si="15"/>
        <v>9.8911043760337917E-4</v>
      </c>
      <c r="R110" s="15">
        <f t="shared" si="16"/>
        <v>5.53471368154132E-4</v>
      </c>
      <c r="S110" s="15">
        <f t="shared" si="17"/>
        <v>-1.1277172672840561E-3</v>
      </c>
      <c r="T110" s="15">
        <f t="shared" si="18"/>
        <v>2.9662473828528137E-3</v>
      </c>
      <c r="U110" s="15">
        <f t="shared" si="13"/>
        <v>-3.3755501179957587E-4</v>
      </c>
      <c r="W110" s="15">
        <f xml:space="preserve"> -(G110/G109-1)*([8]CpteExploitation!$DY116+[8]CpteExploitation!$GV116)/([8]CpteExploitation!$D116)</f>
        <v>-2.9621093016610173E-4</v>
      </c>
    </row>
    <row r="111" spans="1:23" x14ac:dyDescent="0.25">
      <c r="A111" s="14" t="s">
        <v>289</v>
      </c>
      <c r="B111" s="11">
        <v>2.4012949979756556E-2</v>
      </c>
      <c r="C111" s="11">
        <v>1.39538993304609E-2</v>
      </c>
      <c r="D111" s="11">
        <v>1.3207119428902181</v>
      </c>
      <c r="E111" s="11">
        <v>0.82837490278777004</v>
      </c>
      <c r="F111" s="11">
        <v>1.0601607193271234</v>
      </c>
      <c r="G111" s="11">
        <v>2.3696890056942622E-2</v>
      </c>
      <c r="I111" s="15">
        <v>0.37660972404730625</v>
      </c>
      <c r="J111" s="15">
        <f t="shared" si="12"/>
        <v>9.9407282512459227E-4</v>
      </c>
      <c r="K111" s="15"/>
      <c r="L111" s="29">
        <v>45.66</v>
      </c>
      <c r="M111" s="29">
        <v>27.381</v>
      </c>
      <c r="N111" s="15"/>
      <c r="P111" s="15">
        <f t="shared" si="14"/>
        <v>2.8335423240469075E-3</v>
      </c>
      <c r="Q111" s="15">
        <f t="shared" si="15"/>
        <v>-4.3592786593689816E-3</v>
      </c>
      <c r="R111" s="15">
        <f t="shared" si="16"/>
        <v>4.4828406551401531E-5</v>
      </c>
      <c r="S111" s="15">
        <f t="shared" si="17"/>
        <v>-9.2054123714733539E-4</v>
      </c>
      <c r="T111" s="15">
        <f t="shared" si="18"/>
        <v>3.1713721975053766E-3</v>
      </c>
      <c r="U111" s="15">
        <f t="shared" si="13"/>
        <v>2.2414979353722322E-4</v>
      </c>
      <c r="W111" s="15">
        <f xml:space="preserve"> -(G111/G110-1)*([8]CpteExploitation!$DY117+[8]CpteExploitation!$GV117)/([8]CpteExploitation!$D117)</f>
        <v>2.2230001967174908E-4</v>
      </c>
    </row>
    <row r="112" spans="1:23" x14ac:dyDescent="0.25">
      <c r="A112" s="14" t="s">
        <v>290</v>
      </c>
      <c r="B112" s="11">
        <v>2.4341251039099142E-2</v>
      </c>
      <c r="C112" s="11">
        <v>1.4041768803894631E-2</v>
      </c>
      <c r="D112" s="11">
        <v>1.3229307373422143</v>
      </c>
      <c r="E112" s="11">
        <v>0.82938463569510468</v>
      </c>
      <c r="F112" s="11">
        <v>1.0576269884421432</v>
      </c>
      <c r="G112" s="11">
        <v>2.3115175523620884E-2</v>
      </c>
      <c r="I112" s="15">
        <v>0.37839774116060515</v>
      </c>
      <c r="J112" s="15">
        <f t="shared" si="12"/>
        <v>1.7880171132989009E-3</v>
      </c>
      <c r="K112" s="15"/>
      <c r="L112" s="29">
        <v>47.457999999999998</v>
      </c>
      <c r="M112" s="29">
        <v>28.402000000000001</v>
      </c>
      <c r="N112" s="15"/>
      <c r="P112" s="15">
        <f t="shared" si="14"/>
        <v>8.1986088303328264E-3</v>
      </c>
      <c r="Q112" s="15">
        <f t="shared" si="15"/>
        <v>-3.7762073784875722E-3</v>
      </c>
      <c r="R112" s="15">
        <f t="shared" si="16"/>
        <v>-1.0074473626540397E-3</v>
      </c>
      <c r="S112" s="15">
        <f t="shared" si="17"/>
        <v>-7.3095892915654769E-4</v>
      </c>
      <c r="T112" s="15">
        <f t="shared" si="18"/>
        <v>-1.4331847373743342E-3</v>
      </c>
      <c r="U112" s="15">
        <f t="shared" si="13"/>
        <v>5.3720669063856829E-4</v>
      </c>
      <c r="W112" s="15">
        <f xml:space="preserve"> -(G112/G111-1)*([8]CpteExploitation!$DY118+[8]CpteExploitation!$GV118)/([8]CpteExploitation!$D118)</f>
        <v>5.8171453332173898E-4</v>
      </c>
    </row>
    <row r="113" spans="1:23" x14ac:dyDescent="0.25">
      <c r="A113" s="14" t="s">
        <v>291</v>
      </c>
      <c r="B113" s="11">
        <v>2.4632609200743494E-2</v>
      </c>
      <c r="C113" s="11">
        <v>1.4117893901747492E-2</v>
      </c>
      <c r="D113" s="11">
        <v>1.32764073371284</v>
      </c>
      <c r="E113" s="11">
        <v>0.83015218401487001</v>
      </c>
      <c r="F113" s="11">
        <v>1.0516264712242271</v>
      </c>
      <c r="G113" s="11">
        <v>2.2362127468214713E-2</v>
      </c>
      <c r="I113" s="15">
        <v>0.37696741752176938</v>
      </c>
      <c r="J113" s="15">
        <f t="shared" si="12"/>
        <v>-1.4303236388357732E-3</v>
      </c>
      <c r="K113" s="15"/>
      <c r="L113" s="29">
        <v>48.921999999999997</v>
      </c>
      <c r="M113" s="29">
        <v>29.385999999999999</v>
      </c>
      <c r="N113" s="15"/>
      <c r="P113" s="15">
        <f t="shared" si="14"/>
        <v>7.1634755665693954E-3</v>
      </c>
      <c r="Q113" s="15">
        <f t="shared" si="15"/>
        <v>-3.2444832531704354E-3</v>
      </c>
      <c r="R113" s="15">
        <f t="shared" si="16"/>
        <v>-2.1307031918952253E-3</v>
      </c>
      <c r="S113" s="15">
        <f t="shared" si="17"/>
        <v>-5.5384626410731619E-4</v>
      </c>
      <c r="T113" s="15">
        <f t="shared" si="18"/>
        <v>-3.395436811753241E-3</v>
      </c>
      <c r="U113" s="15">
        <f t="shared" si="13"/>
        <v>7.3067031552104993E-4</v>
      </c>
      <c r="W113" s="15">
        <f xml:space="preserve"> -(G113/G112-1)*([8]CpteExploitation!$DY119+[8]CpteExploitation!$GV119)/([8]CpteExploitation!$D119)</f>
        <v>7.5304805540617116E-4</v>
      </c>
    </row>
    <row r="114" spans="1:23" x14ac:dyDescent="0.25">
      <c r="A114" s="14" t="s">
        <v>292</v>
      </c>
      <c r="B114" s="11">
        <v>2.5160041772253585E-2</v>
      </c>
      <c r="C114" s="11">
        <v>1.4311144079246284E-2</v>
      </c>
      <c r="D114" s="11">
        <v>1.3327610494805422</v>
      </c>
      <c r="E114" s="11">
        <v>0.83068946126937993</v>
      </c>
      <c r="F114" s="11">
        <v>1.0483772955435768</v>
      </c>
      <c r="G114" s="11">
        <v>2.1268997262013412E-2</v>
      </c>
      <c r="I114" s="15">
        <v>0.37806039442879247</v>
      </c>
      <c r="J114" s="15">
        <f t="shared" si="12"/>
        <v>1.092976907023091E-3</v>
      </c>
      <c r="K114" s="15"/>
      <c r="L114" s="29">
        <v>50.402000000000001</v>
      </c>
      <c r="M114" s="29">
        <v>30.274999999999999</v>
      </c>
      <c r="N114" s="15"/>
      <c r="P114" s="15">
        <f t="shared" si="14"/>
        <v>1.2861534891988101E-2</v>
      </c>
      <c r="Q114" s="15">
        <f t="shared" si="15"/>
        <v>-8.2221663412981455E-3</v>
      </c>
      <c r="R114" s="15">
        <f t="shared" si="16"/>
        <v>-2.3166074404628468E-3</v>
      </c>
      <c r="S114" s="15">
        <f t="shared" si="17"/>
        <v>-3.8875591626126002E-4</v>
      </c>
      <c r="T114" s="15">
        <f t="shared" si="18"/>
        <v>-1.8558717262334423E-3</v>
      </c>
      <c r="U114" s="15">
        <f t="shared" si="13"/>
        <v>1.0148434392906851E-3</v>
      </c>
      <c r="W114" s="15">
        <f xml:space="preserve"> -(G114/G113-1)*([8]CpteExploitation!$DY120+[8]CpteExploitation!$GV120)/([8]CpteExploitation!$D120)</f>
        <v>1.0931302062013007E-3</v>
      </c>
    </row>
    <row r="115" spans="1:23" x14ac:dyDescent="0.25">
      <c r="A115" s="14" t="s">
        <v>293</v>
      </c>
      <c r="B115" s="11">
        <v>2.5416808588106791E-2</v>
      </c>
      <c r="C115" s="11">
        <v>1.4341191455289887E-2</v>
      </c>
      <c r="D115" s="11">
        <v>1.3310587528432258</v>
      </c>
      <c r="E115" s="11">
        <v>0.8312094055742828</v>
      </c>
      <c r="F115" s="11">
        <v>1.0478221708242006</v>
      </c>
      <c r="G115" s="11">
        <v>2.0842137615736292E-2</v>
      </c>
      <c r="I115" s="15">
        <v>0.38336086672557534</v>
      </c>
      <c r="J115" s="15">
        <f t="shared" si="12"/>
        <v>5.3004722967828766E-3</v>
      </c>
      <c r="K115" s="15"/>
      <c r="L115" s="29">
        <v>52.058</v>
      </c>
      <c r="M115" s="29">
        <v>31.015000000000001</v>
      </c>
      <c r="N115" s="15"/>
      <c r="P115" s="15">
        <f t="shared" si="14"/>
        <v>6.1300486250482388E-3</v>
      </c>
      <c r="Q115" s="15">
        <f t="shared" si="15"/>
        <v>-1.2611553308570882E-3</v>
      </c>
      <c r="R115" s="15">
        <f t="shared" si="16"/>
        <v>7.6721896776475913E-4</v>
      </c>
      <c r="S115" s="15">
        <f t="shared" si="17"/>
        <v>-3.759711378012452E-4</v>
      </c>
      <c r="T115" s="15">
        <f t="shared" si="18"/>
        <v>-3.1806021009097587E-4</v>
      </c>
      <c r="U115" s="15">
        <f t="shared" si="13"/>
        <v>3.5839138271918789E-4</v>
      </c>
      <c r="W115" s="15">
        <f xml:space="preserve"> -(G115/G114-1)*([8]CpteExploitation!$DY121+[8]CpteExploitation!$GV121)/([8]CpteExploitation!$D121)</f>
        <v>4.2685964627711941E-4</v>
      </c>
    </row>
    <row r="116" spans="1:23" x14ac:dyDescent="0.25">
      <c r="A116" s="14" t="s">
        <v>294</v>
      </c>
      <c r="B116" s="11">
        <v>2.5707307504546265E-2</v>
      </c>
      <c r="C116" s="11">
        <v>1.4491865539056088E-2</v>
      </c>
      <c r="D116" s="11">
        <v>1.3313858865751367</v>
      </c>
      <c r="E116" s="11">
        <v>0.831709263173109</v>
      </c>
      <c r="F116" s="11">
        <v>1.0476909640827907</v>
      </c>
      <c r="G116" s="11">
        <v>2.115898182904738E-2</v>
      </c>
      <c r="I116" s="15">
        <v>0.38304666928119224</v>
      </c>
      <c r="J116" s="15">
        <f t="shared" si="12"/>
        <v>-3.1419744438310193E-4</v>
      </c>
      <c r="K116" s="15"/>
      <c r="L116" s="29">
        <v>53.546999999999997</v>
      </c>
      <c r="M116" s="29">
        <v>31.904</v>
      </c>
      <c r="N116" s="15"/>
      <c r="P116" s="15">
        <f t="shared" si="14"/>
        <v>6.8093836707837935E-3</v>
      </c>
      <c r="Q116" s="15">
        <f t="shared" si="15"/>
        <v>-6.2594710042864488E-3</v>
      </c>
      <c r="R116" s="15">
        <f t="shared" si="16"/>
        <v>-1.4642404793220091E-4</v>
      </c>
      <c r="S116" s="15">
        <f t="shared" si="17"/>
        <v>-3.5827801238101447E-4</v>
      </c>
      <c r="T116" s="15">
        <f t="shared" si="18"/>
        <v>-7.4602412626286128E-5</v>
      </c>
      <c r="U116" s="15">
        <f t="shared" si="13"/>
        <v>-2.8480563794094525E-4</v>
      </c>
      <c r="W116" s="15">
        <f xml:space="preserve"> -(G116/G115-1)*([8]CpteExploitation!$DY122+[8]CpteExploitation!$GV122)/([8]CpteExploitation!$D122)</f>
        <v>-3.1684421331108612E-4</v>
      </c>
    </row>
    <row r="117" spans="1:23" x14ac:dyDescent="0.25">
      <c r="A117" s="14" t="s">
        <v>295</v>
      </c>
      <c r="B117" s="11">
        <v>2.595044479454164E-2</v>
      </c>
      <c r="C117" s="11">
        <v>1.4765086862466711E-2</v>
      </c>
      <c r="D117" s="11">
        <v>1.3300327365315443</v>
      </c>
      <c r="E117" s="11">
        <v>0.8321863043555513</v>
      </c>
      <c r="F117" s="11">
        <v>1.0488066676307379</v>
      </c>
      <c r="G117" s="11">
        <v>2.2150455233820497E-2</v>
      </c>
      <c r="I117" s="15">
        <v>0.37739704782235844</v>
      </c>
      <c r="J117" s="15">
        <f t="shared" si="12"/>
        <v>-5.6496214588337978E-3</v>
      </c>
      <c r="K117" s="15"/>
      <c r="L117" s="29">
        <v>54.807000000000002</v>
      </c>
      <c r="M117" s="29">
        <v>32.908999999999999</v>
      </c>
      <c r="N117" s="15"/>
      <c r="P117" s="15">
        <f t="shared" si="14"/>
        <v>5.6351433922542191E-3</v>
      </c>
      <c r="Q117" s="15">
        <f t="shared" si="15"/>
        <v>-1.1233117123782303E-2</v>
      </c>
      <c r="R117" s="15">
        <f t="shared" si="16"/>
        <v>6.0555277596509435E-4</v>
      </c>
      <c r="S117" s="15">
        <f t="shared" si="17"/>
        <v>-3.4173882882299403E-4</v>
      </c>
      <c r="T117" s="15">
        <f t="shared" si="18"/>
        <v>6.3449120748371374E-4</v>
      </c>
      <c r="U117" s="15">
        <f t="shared" si="13"/>
        <v>-9.4995288193152813E-4</v>
      </c>
      <c r="W117" s="15">
        <f xml:space="preserve"> -(G117/G116-1)*([8]CpteExploitation!$DY123+[8]CpteExploitation!$GV123)/([8]CpteExploitation!$D123)</f>
        <v>-9.9147340477311833E-4</v>
      </c>
    </row>
    <row r="118" spans="1:23" x14ac:dyDescent="0.25">
      <c r="A118" s="14" t="s">
        <v>296</v>
      </c>
      <c r="B118" s="11">
        <v>2.639154954793662E-2</v>
      </c>
      <c r="C118" s="11">
        <v>1.5253677943621615E-2</v>
      </c>
      <c r="D118" s="11">
        <v>1.3261286659618623</v>
      </c>
      <c r="E118" s="11">
        <v>0.82549607614955389</v>
      </c>
      <c r="F118" s="11">
        <v>1.0479419309951261</v>
      </c>
      <c r="G118" s="11">
        <v>2.3710200734481407E-2</v>
      </c>
      <c r="I118" s="15">
        <v>0.37249973259172103</v>
      </c>
      <c r="J118" s="15">
        <f t="shared" si="12"/>
        <v>-4.8973152306374113E-3</v>
      </c>
      <c r="K118" s="15"/>
      <c r="L118" s="29">
        <v>56.094000000000001</v>
      </c>
      <c r="M118" s="29">
        <v>33.868000000000002</v>
      </c>
      <c r="N118" s="15"/>
      <c r="P118" s="15">
        <f t="shared" si="14"/>
        <v>1.0206470551345407E-2</v>
      </c>
      <c r="Q118" s="15">
        <f t="shared" si="15"/>
        <v>-1.9869556975632308E-2</v>
      </c>
      <c r="R118" s="15">
        <f t="shared" si="16"/>
        <v>1.7625197165624846E-3</v>
      </c>
      <c r="S118" s="15">
        <f t="shared" si="17"/>
        <v>4.8272414607039588E-3</v>
      </c>
      <c r="T118" s="15">
        <f t="shared" si="18"/>
        <v>-4.9507052927577643E-4</v>
      </c>
      <c r="U118" s="15">
        <f t="shared" si="13"/>
        <v>-1.3289194543411778E-3</v>
      </c>
      <c r="W118" s="15">
        <f xml:space="preserve"> -(G118/G117-1)*([8]CpteExploitation!$DY124+[8]CpteExploitation!$GV124)/([8]CpteExploitation!$D124)</f>
        <v>-1.5597455006609074E-3</v>
      </c>
    </row>
    <row r="119" spans="1:23" x14ac:dyDescent="0.25">
      <c r="A119" s="14" t="s">
        <v>297</v>
      </c>
      <c r="B119" s="11">
        <v>2.6504863905889076E-2</v>
      </c>
      <c r="C119" s="11">
        <v>1.5305465532069762E-2</v>
      </c>
      <c r="D119" s="11">
        <v>1.3257995897591734</v>
      </c>
      <c r="E119" s="11">
        <v>0.82565546638725495</v>
      </c>
      <c r="F119" s="11">
        <v>1.0582799420795099</v>
      </c>
      <c r="G119" s="11">
        <v>2.4403600643461001E-2</v>
      </c>
      <c r="I119" s="15">
        <v>0.37829003662251431</v>
      </c>
      <c r="J119" s="15">
        <f t="shared" si="12"/>
        <v>5.7903040307932807E-3</v>
      </c>
      <c r="K119" s="15"/>
      <c r="L119" s="29">
        <v>58.433999999999997</v>
      </c>
      <c r="M119" s="29">
        <v>34.902999999999999</v>
      </c>
      <c r="N119" s="15"/>
      <c r="P119" s="15">
        <f t="shared" si="14"/>
        <v>2.5923473549407856E-3</v>
      </c>
      <c r="Q119" s="15">
        <f t="shared" si="15"/>
        <v>-2.0498602611703823E-3</v>
      </c>
      <c r="R119" s="15">
        <f t="shared" si="16"/>
        <v>1.4982488573592385E-4</v>
      </c>
      <c r="S119" s="15">
        <f t="shared" si="17"/>
        <v>-1.1657887123207462E-4</v>
      </c>
      <c r="T119" s="15">
        <f t="shared" si="18"/>
        <v>5.9562499784733486E-3</v>
      </c>
      <c r="U119" s="15">
        <f t="shared" si="13"/>
        <v>-7.4167905595432047E-4</v>
      </c>
      <c r="W119" s="15">
        <f xml:space="preserve"> -(G119/G118-1)*([8]CpteExploitation!$DY125+[8]CpteExploitation!$GV125)/([8]CpteExploitation!$D125)</f>
        <v>-6.9339990897959226E-4</v>
      </c>
    </row>
    <row r="120" spans="1:23" x14ac:dyDescent="0.25">
      <c r="A120" s="14" t="s">
        <v>298</v>
      </c>
      <c r="B120" s="11">
        <v>2.6403903001040781E-2</v>
      </c>
      <c r="C120" s="11">
        <v>1.5291280768858159E-2</v>
      </c>
      <c r="D120" s="11">
        <v>1.3274959445509511</v>
      </c>
      <c r="E120" s="11">
        <v>0.82577394129166648</v>
      </c>
      <c r="F120" s="11">
        <v>1.0684186563544722</v>
      </c>
      <c r="G120" s="11">
        <v>2.4736789993069077E-2</v>
      </c>
      <c r="I120" s="15">
        <v>0.38105217993993201</v>
      </c>
      <c r="J120" s="15">
        <f t="shared" si="12"/>
        <v>2.7621433174176979E-3</v>
      </c>
      <c r="K120" s="15"/>
      <c r="L120" s="29">
        <v>60.597999999999999</v>
      </c>
      <c r="M120" s="29">
        <v>36.006999999999998</v>
      </c>
      <c r="N120" s="15"/>
      <c r="P120" s="15">
        <f t="shared" si="14"/>
        <v>-2.2752273344015237E-3</v>
      </c>
      <c r="Q120" s="15">
        <f t="shared" si="15"/>
        <v>5.5357018069220878E-4</v>
      </c>
      <c r="R120" s="15">
        <f t="shared" si="16"/>
        <v>-7.6425088558613444E-4</v>
      </c>
      <c r="S120" s="15">
        <f t="shared" si="17"/>
        <v>-8.5708648595184857E-5</v>
      </c>
      <c r="T120" s="15">
        <f t="shared" si="18"/>
        <v>5.7224164472752768E-3</v>
      </c>
      <c r="U120" s="15">
        <f t="shared" si="13"/>
        <v>-3.8865644196694592E-4</v>
      </c>
      <c r="W120" s="15">
        <f xml:space="preserve"> -(G120/G119-1)*([8]CpteExploitation!$DY126+[8]CpteExploitation!$GV126)/([8]CpteExploitation!$D126)</f>
        <v>-3.3318934960807568E-4</v>
      </c>
    </row>
    <row r="121" spans="1:23" x14ac:dyDescent="0.25">
      <c r="A121" s="14" t="s">
        <v>299</v>
      </c>
      <c r="B121" s="11">
        <v>2.6549384334410179E-2</v>
      </c>
      <c r="C121" s="11">
        <v>1.5302380488137765E-2</v>
      </c>
      <c r="D121" s="11">
        <v>1.3301375273797982</v>
      </c>
      <c r="E121" s="11">
        <v>0.8259413469841792</v>
      </c>
      <c r="F121" s="11">
        <v>1.065230794715051</v>
      </c>
      <c r="G121" s="11">
        <v>2.4889274022722899E-2</v>
      </c>
      <c r="I121" s="15">
        <v>0.38067270043006612</v>
      </c>
      <c r="J121" s="15">
        <f t="shared" si="12"/>
        <v>-3.7947950986588763E-4</v>
      </c>
      <c r="K121" s="15"/>
      <c r="L121" s="29">
        <v>62.316000000000003</v>
      </c>
      <c r="M121" s="29">
        <v>37.042999999999999</v>
      </c>
      <c r="N121" s="15"/>
      <c r="P121" s="15">
        <f t="shared" si="14"/>
        <v>3.273917957971652E-3</v>
      </c>
      <c r="Q121" s="15">
        <f t="shared" si="15"/>
        <v>-4.3131720334976532E-4</v>
      </c>
      <c r="R121" s="15">
        <f t="shared" si="16"/>
        <v>-1.1823870862016251E-3</v>
      </c>
      <c r="S121" s="15">
        <f t="shared" si="17"/>
        <v>-1.2045856795878283E-4</v>
      </c>
      <c r="T121" s="15">
        <f t="shared" si="18"/>
        <v>-1.7729098331369564E-3</v>
      </c>
      <c r="U121" s="15">
        <f t="shared" si="13"/>
        <v>-1.463247771904101E-4</v>
      </c>
      <c r="W121" s="15">
        <f xml:space="preserve"> -(G121/G120-1)*([8]CpteExploitation!$DY127+[8]CpteExploitation!$GV127)/([8]CpteExploitation!$D127)</f>
        <v>-1.5248402965382086E-4</v>
      </c>
    </row>
    <row r="122" spans="1:23" x14ac:dyDescent="0.25">
      <c r="A122" s="14" t="s">
        <v>300</v>
      </c>
      <c r="B122" s="11">
        <v>2.6736555532236278E-2</v>
      </c>
      <c r="C122" s="11">
        <v>1.5306705580999655E-2</v>
      </c>
      <c r="D122" s="11">
        <v>1.3349551946233547</v>
      </c>
      <c r="E122" s="11">
        <v>0.82622916414177994</v>
      </c>
      <c r="F122" s="11">
        <v>1.0642552416889601</v>
      </c>
      <c r="G122" s="11">
        <v>2.4612608127450371E-2</v>
      </c>
      <c r="I122" s="15">
        <v>0.38207106851702038</v>
      </c>
      <c r="J122" s="15">
        <f t="shared" si="12"/>
        <v>1.3983680869542603E-3</v>
      </c>
      <c r="K122" s="15"/>
      <c r="L122" s="29">
        <v>64.275999999999996</v>
      </c>
      <c r="M122" s="29">
        <v>38.137</v>
      </c>
      <c r="N122" s="15"/>
      <c r="P122" s="15">
        <f t="shared" si="14"/>
        <v>4.1907441571384201E-3</v>
      </c>
      <c r="Q122" s="15">
        <f t="shared" si="15"/>
        <v>-1.6801305281372221E-4</v>
      </c>
      <c r="R122" s="15">
        <f t="shared" si="16"/>
        <v>-2.1530139140156892E-3</v>
      </c>
      <c r="S122" s="15">
        <f t="shared" si="17"/>
        <v>-2.0714480938329881E-4</v>
      </c>
      <c r="T122" s="15">
        <f t="shared" si="18"/>
        <v>-5.4439452701064326E-4</v>
      </c>
      <c r="U122" s="15">
        <f t="shared" si="13"/>
        <v>2.8019023303919345E-4</v>
      </c>
      <c r="W122" s="15">
        <f xml:space="preserve"> -(G122/G121-1)*([8]CpteExploitation!$DY128+[8]CpteExploitation!$GV128)/([8]CpteExploitation!$D128)</f>
        <v>2.7666589527252858E-4</v>
      </c>
    </row>
    <row r="123" spans="1:23" x14ac:dyDescent="0.25">
      <c r="A123" s="14" t="s">
        <v>301</v>
      </c>
      <c r="B123" s="11">
        <v>2.6752229573798744E-2</v>
      </c>
      <c r="C123" s="11">
        <v>1.5298093421067627E-2</v>
      </c>
      <c r="D123" s="11">
        <v>1.3441178471796966</v>
      </c>
      <c r="E123" s="11">
        <v>0.82666576165546224</v>
      </c>
      <c r="F123" s="11">
        <v>1.0571067022277096</v>
      </c>
      <c r="G123" s="11">
        <v>2.464590528061341E-2</v>
      </c>
      <c r="I123" s="15">
        <v>0.37428306278620443</v>
      </c>
      <c r="J123" s="15">
        <f t="shared" si="12"/>
        <v>-7.78800573081595E-3</v>
      </c>
      <c r="K123" s="15"/>
      <c r="L123" s="29">
        <v>65.730999999999995</v>
      </c>
      <c r="M123" s="29">
        <v>39.509</v>
      </c>
      <c r="N123" s="15"/>
      <c r="P123" s="15">
        <f t="shared" si="14"/>
        <v>3.4783495413322088E-4</v>
      </c>
      <c r="Q123" s="15">
        <f t="shared" si="15"/>
        <v>3.3383205988766384E-4</v>
      </c>
      <c r="R123" s="15">
        <f t="shared" si="16"/>
        <v>-4.0724167376559404E-3</v>
      </c>
      <c r="S123" s="15">
        <f t="shared" si="17"/>
        <v>-3.1352950899106414E-4</v>
      </c>
      <c r="T123" s="15">
        <f t="shared" si="18"/>
        <v>-3.9853751249452687E-3</v>
      </c>
      <c r="U123" s="15">
        <f t="shared" si="13"/>
        <v>-9.8351373244560253E-5</v>
      </c>
      <c r="W123" s="15">
        <f xml:space="preserve"> -(G123/G122-1)*([8]CpteExploitation!$DY129+[8]CpteExploitation!$GV129)/([8]CpteExploitation!$D129)</f>
        <v>-3.3297153163037507E-5</v>
      </c>
    </row>
    <row r="124" spans="1:23" x14ac:dyDescent="0.25">
      <c r="A124" s="14" t="s">
        <v>302</v>
      </c>
      <c r="B124" s="11">
        <v>2.7093795740403083E-2</v>
      </c>
      <c r="C124" s="11">
        <v>1.5273482491770523E-2</v>
      </c>
      <c r="D124" s="11">
        <v>1.3450486586007364</v>
      </c>
      <c r="E124" s="11">
        <v>0.82729160801331336</v>
      </c>
      <c r="F124" s="11">
        <v>1.048388088050374</v>
      </c>
      <c r="G124" s="11">
        <v>2.4394881170018284E-2</v>
      </c>
      <c r="I124" s="15">
        <v>0.37727239488117004</v>
      </c>
      <c r="J124" s="15">
        <f t="shared" si="12"/>
        <v>2.9893320949656021E-3</v>
      </c>
      <c r="K124" s="15"/>
      <c r="L124" s="29">
        <v>68.375</v>
      </c>
      <c r="M124" s="29">
        <v>40.911000000000001</v>
      </c>
      <c r="N124" s="15"/>
      <c r="P124" s="15">
        <f t="shared" si="14"/>
        <v>7.6743333735222108E-3</v>
      </c>
      <c r="Q124" s="15">
        <f t="shared" si="15"/>
        <v>9.669777966627676E-4</v>
      </c>
      <c r="R124" s="15">
        <f t="shared" si="16"/>
        <v>-4.1624607734626416E-4</v>
      </c>
      <c r="S124" s="15">
        <f t="shared" si="17"/>
        <v>-4.5505467093726818E-4</v>
      </c>
      <c r="T124" s="15">
        <f t="shared" si="18"/>
        <v>-4.9574053494834264E-3</v>
      </c>
      <c r="U124" s="15">
        <f t="shared" si="13"/>
        <v>1.7672702254758251E-4</v>
      </c>
      <c r="W124" s="15">
        <f xml:space="preserve"> -(G124/G123-1)*([8]CpteExploitation!$DY130+[8]CpteExploitation!$GV130)/([8]CpteExploitation!$D130)</f>
        <v>2.5102411059512694E-4</v>
      </c>
    </row>
    <row r="125" spans="1:23" x14ac:dyDescent="0.25">
      <c r="A125" s="14" t="s">
        <v>303</v>
      </c>
      <c r="B125" s="11">
        <v>2.7191894614673116E-2</v>
      </c>
      <c r="C125" s="11">
        <v>1.5465790909664125E-2</v>
      </c>
      <c r="D125" s="11">
        <v>1.3428607562918933</v>
      </c>
      <c r="E125" s="11">
        <v>0.82783862282681053</v>
      </c>
      <c r="F125" s="11">
        <v>1.05108037347366</v>
      </c>
      <c r="G125" s="11">
        <v>2.4403716503314257E-2</v>
      </c>
      <c r="I125" s="15">
        <v>0.374043963514815</v>
      </c>
      <c r="J125" s="15">
        <f t="shared" si="12"/>
        <v>-3.2284313663550335E-3</v>
      </c>
      <c r="K125" s="15"/>
      <c r="L125" s="29">
        <v>70.603999999999999</v>
      </c>
      <c r="M125" s="29">
        <v>42.472000000000001</v>
      </c>
      <c r="N125" s="15"/>
      <c r="P125" s="15">
        <f t="shared" si="14"/>
        <v>2.1663914211463679E-3</v>
      </c>
      <c r="Q125" s="15">
        <f t="shared" si="15"/>
        <v>-7.5336073209605666E-3</v>
      </c>
      <c r="R125" s="15">
        <f t="shared" si="16"/>
        <v>9.7326854297290135E-4</v>
      </c>
      <c r="S125" s="15">
        <f t="shared" si="17"/>
        <v>-3.956245418541616E-4</v>
      </c>
      <c r="T125" s="15">
        <f t="shared" si="18"/>
        <v>1.5365325963956941E-3</v>
      </c>
      <c r="U125" s="15">
        <f t="shared" si="13"/>
        <v>2.4607935944731497E-5</v>
      </c>
      <c r="W125" s="15">
        <f xml:space="preserve"> -(G125/G124-1)*([8]CpteExploitation!$DY131+[8]CpteExploitation!$GV131)/([8]CpteExploitation!$D131)</f>
        <v>-8.8353332959733562E-6</v>
      </c>
    </row>
    <row r="126" spans="1:23" x14ac:dyDescent="0.25">
      <c r="A126" s="14" t="s">
        <v>304</v>
      </c>
      <c r="B126" s="11">
        <v>2.7601346277859734E-2</v>
      </c>
      <c r="C126" s="11">
        <v>1.5460752190694874E-2</v>
      </c>
      <c r="D126" s="11">
        <v>1.3387946523738465</v>
      </c>
      <c r="E126" s="11">
        <v>0.82843791132587163</v>
      </c>
      <c r="F126" s="11">
        <v>1.046769154743131</v>
      </c>
      <c r="G126" s="11">
        <v>2.3517658494437842E-2</v>
      </c>
      <c r="I126" s="15">
        <v>0.38297872340425526</v>
      </c>
      <c r="J126" s="15">
        <f t="shared" si="12"/>
        <v>8.934759889440258E-3</v>
      </c>
      <c r="K126" s="15"/>
      <c r="L126" s="29">
        <v>74.072000000000003</v>
      </c>
      <c r="M126" s="29">
        <v>43.962000000000003</v>
      </c>
      <c r="N126" s="15"/>
      <c r="P126" s="15">
        <f t="shared" si="14"/>
        <v>9.0580888680495304E-3</v>
      </c>
      <c r="Q126" s="15">
        <f t="shared" si="15"/>
        <v>1.9598435691998086E-4</v>
      </c>
      <c r="R126" s="15">
        <f t="shared" si="16"/>
        <v>1.8214652812869598E-3</v>
      </c>
      <c r="S126" s="15">
        <f t="shared" si="17"/>
        <v>-4.3547543809640995E-4</v>
      </c>
      <c r="T126" s="15">
        <f t="shared" si="18"/>
        <v>-2.4673885030582045E-3</v>
      </c>
      <c r="U126" s="15">
        <f t="shared" si="13"/>
        <v>7.6208532433840142E-4</v>
      </c>
      <c r="W126" s="15">
        <f xml:space="preserve"> -(G126/G125-1)*([8]CpteExploitation!$DY132+[8]CpteExploitation!$GV132)/([8]CpteExploitation!$D132)</f>
        <v>8.8605800887641523E-4</v>
      </c>
    </row>
    <row r="127" spans="1:23" x14ac:dyDescent="0.25">
      <c r="A127" s="14" t="s">
        <v>305</v>
      </c>
      <c r="B127" s="11">
        <v>2.7364303639384049E-2</v>
      </c>
      <c r="C127" s="11">
        <v>1.5609519740416015E-2</v>
      </c>
      <c r="D127" s="11">
        <v>1.3368198997978378</v>
      </c>
      <c r="E127" s="11">
        <v>0.82872568540358404</v>
      </c>
      <c r="F127" s="11">
        <v>1.0548992156819916</v>
      </c>
      <c r="G127" s="11">
        <v>2.3449706550424748E-2</v>
      </c>
      <c r="I127" s="15">
        <v>0.37747987868124944</v>
      </c>
      <c r="J127" s="15">
        <f t="shared" si="12"/>
        <v>-5.4988447230058246E-3</v>
      </c>
      <c r="K127" s="15"/>
      <c r="L127" s="29">
        <v>76.162999999999997</v>
      </c>
      <c r="M127" s="29">
        <v>45.627000000000002</v>
      </c>
      <c r="N127" s="15"/>
      <c r="P127" s="15">
        <f t="shared" si="14"/>
        <v>-5.0970580262039425E-3</v>
      </c>
      <c r="Q127" s="15">
        <f t="shared" si="15"/>
        <v>-5.7108527403151952E-3</v>
      </c>
      <c r="R127" s="15">
        <f t="shared" si="16"/>
        <v>8.754313416459409E-4</v>
      </c>
      <c r="S127" s="15">
        <f t="shared" si="17"/>
        <v>-2.061650655807536E-4</v>
      </c>
      <c r="T127" s="15">
        <f t="shared" si="18"/>
        <v>4.6096319907152784E-3</v>
      </c>
      <c r="U127" s="15">
        <f t="shared" si="13"/>
        <v>3.0167776732847526E-5</v>
      </c>
      <c r="W127" s="15">
        <f xml:space="preserve"> -(G127/G126-1)*([8]CpteExploitation!$DY133+[8]CpteExploitation!$GV133)/([8]CpteExploitation!$D133)</f>
        <v>6.7951944013092415E-5</v>
      </c>
    </row>
    <row r="128" spans="1:23" x14ac:dyDescent="0.25">
      <c r="A128" s="14" t="s">
        <v>306</v>
      </c>
      <c r="B128" s="11">
        <v>2.7469482038589503E-2</v>
      </c>
      <c r="C128" s="11">
        <v>1.5676701348423975E-2</v>
      </c>
      <c r="D128" s="11">
        <v>1.3358001587841668</v>
      </c>
      <c r="E128" s="11">
        <v>0.82872204147877793</v>
      </c>
      <c r="F128" s="11">
        <v>1.0495152742027634</v>
      </c>
      <c r="G128" s="11">
        <v>2.3970458581960823E-2</v>
      </c>
      <c r="I128" s="15">
        <v>0.37405926172009757</v>
      </c>
      <c r="J128" s="15">
        <f t="shared" si="12"/>
        <v>-3.4206169611518678E-3</v>
      </c>
      <c r="K128" s="15"/>
      <c r="L128" s="29">
        <v>78.263000000000005</v>
      </c>
      <c r="M128" s="29">
        <v>47.110999999999997</v>
      </c>
      <c r="N128" s="15"/>
      <c r="P128" s="15">
        <f t="shared" si="14"/>
        <v>2.302608100941884E-3</v>
      </c>
      <c r="Q128" s="15">
        <f t="shared" si="15"/>
        <v>-2.5783313287932154E-3</v>
      </c>
      <c r="R128" s="15">
        <f t="shared" si="16"/>
        <v>4.5697754208216064E-4</v>
      </c>
      <c r="S128" s="15">
        <f t="shared" si="17"/>
        <v>2.6341256020367877E-6</v>
      </c>
      <c r="T128" s="15">
        <f t="shared" si="18"/>
        <v>-3.0575054063003509E-3</v>
      </c>
      <c r="U128" s="15">
        <f t="shared" si="13"/>
        <v>-5.4699999468438331E-4</v>
      </c>
      <c r="W128" s="15">
        <f xml:space="preserve"> -(G128/G127-1)*([8]CpteExploitation!$DY134+[8]CpteExploitation!$GV134)/([8]CpteExploitation!$D134)</f>
        <v>-5.2075203153607267E-4</v>
      </c>
    </row>
    <row r="129" spans="1:23" x14ac:dyDescent="0.25">
      <c r="A129" s="14" t="s">
        <v>307</v>
      </c>
      <c r="B129" s="11">
        <v>2.7458932260937242E-2</v>
      </c>
      <c r="C129" s="11">
        <v>1.5688032833160302E-2</v>
      </c>
      <c r="D129" s="11">
        <v>1.3353818171797063</v>
      </c>
      <c r="E129" s="11">
        <v>0.82861797070799115</v>
      </c>
      <c r="F129" s="11">
        <v>1.0398310831606192</v>
      </c>
      <c r="G129" s="11">
        <v>2.4641481500069007E-2</v>
      </c>
      <c r="I129" s="15">
        <v>0.36738893140785162</v>
      </c>
      <c r="J129" s="15">
        <f t="shared" si="12"/>
        <v>-6.6703303122459534E-3</v>
      </c>
      <c r="K129" s="15"/>
      <c r="L129" s="29">
        <v>79.703000000000003</v>
      </c>
      <c r="M129" s="29">
        <v>48.457000000000001</v>
      </c>
      <c r="N129" s="15"/>
      <c r="P129" s="15">
        <f t="shared" si="14"/>
        <v>-2.3118447577995265E-4</v>
      </c>
      <c r="Q129" s="15">
        <f t="shared" si="15"/>
        <v>-4.3510889805612759E-4</v>
      </c>
      <c r="R129" s="15">
        <f t="shared" si="16"/>
        <v>1.8851911766880409E-4</v>
      </c>
      <c r="S129" s="15">
        <f t="shared" si="17"/>
        <v>7.55937191318396E-5</v>
      </c>
      <c r="T129" s="15">
        <f t="shared" si="18"/>
        <v>-5.5544417451602619E-3</v>
      </c>
      <c r="U129" s="15">
        <f t="shared" si="13"/>
        <v>-7.1370803005025522E-4</v>
      </c>
      <c r="W129" s="15">
        <f xml:space="preserve"> -(G129/G128-1)*([8]CpteExploitation!$DY135+[8]CpteExploitation!$GV135)/([8]CpteExploitation!$D135)</f>
        <v>-6.7102291810818503E-4</v>
      </c>
    </row>
    <row r="130" spans="1:23" x14ac:dyDescent="0.25">
      <c r="A130" s="14" t="s">
        <v>308</v>
      </c>
      <c r="B130" s="11">
        <v>2.767855291647044E-2</v>
      </c>
      <c r="C130" s="11">
        <v>1.5640487932455288E-2</v>
      </c>
      <c r="D130" s="11">
        <v>1.3362302513344599</v>
      </c>
      <c r="E130" s="11">
        <v>0.82842392415073884</v>
      </c>
      <c r="F130" s="11">
        <v>1.0357435561844082</v>
      </c>
      <c r="G130" s="11">
        <v>2.4804209199136826E-2</v>
      </c>
      <c r="I130" s="15">
        <v>0.3712751254758383</v>
      </c>
      <c r="J130" s="15">
        <f t="shared" si="12"/>
        <v>3.8861940679866813E-3</v>
      </c>
      <c r="K130" s="15"/>
      <c r="L130" s="29">
        <v>82.486000000000004</v>
      </c>
      <c r="M130" s="29">
        <v>49.816000000000003</v>
      </c>
      <c r="N130" s="15"/>
      <c r="P130" s="15">
        <f t="shared" si="14"/>
        <v>4.8626318748510727E-3</v>
      </c>
      <c r="Q130" s="15">
        <f t="shared" si="15"/>
        <v>1.8425416339556511E-3</v>
      </c>
      <c r="R130" s="15">
        <f t="shared" si="16"/>
        <v>-3.8627316629919492E-4</v>
      </c>
      <c r="S130" s="15">
        <f t="shared" si="17"/>
        <v>1.4237490551712186E-4</v>
      </c>
      <c r="T130" s="15">
        <f t="shared" si="18"/>
        <v>-2.3898997906479096E-3</v>
      </c>
      <c r="U130" s="15">
        <f t="shared" si="13"/>
        <v>-1.851813893900601E-4</v>
      </c>
      <c r="W130" s="15">
        <f xml:space="preserve"> -(G130/G129-1)*([8]CpteExploitation!$DY136+[8]CpteExploitation!$GV136)/([8]CpteExploitation!$D136)</f>
        <v>-1.6272769906782006E-4</v>
      </c>
    </row>
    <row r="131" spans="1:23" x14ac:dyDescent="0.25">
      <c r="A131" s="14" t="s">
        <v>309</v>
      </c>
      <c r="B131" s="11">
        <v>2.7989246127325618E-2</v>
      </c>
      <c r="C131" s="11">
        <v>1.5736349861003668E-2</v>
      </c>
      <c r="D131" s="11">
        <v>1.3359423757021009</v>
      </c>
      <c r="E131" s="11">
        <v>0.82793654857850585</v>
      </c>
      <c r="F131" s="11">
        <v>1.0292793226944961</v>
      </c>
      <c r="G131" s="11">
        <v>2.5425423071043004E-2</v>
      </c>
      <c r="I131" s="15">
        <v>0.37039737513671162</v>
      </c>
      <c r="J131" s="15">
        <f t="shared" ref="J131:J194" si="19">I131-I130</f>
        <v>-8.7775033912668166E-4</v>
      </c>
      <c r="K131" s="15"/>
      <c r="L131" s="29">
        <v>85.033000000000001</v>
      </c>
      <c r="M131" s="29">
        <v>51.375</v>
      </c>
      <c r="N131" s="15"/>
      <c r="P131" s="15">
        <f t="shared" si="14"/>
        <v>6.7791772855823138E-3</v>
      </c>
      <c r="Q131" s="15">
        <f t="shared" si="15"/>
        <v>-3.7015572709932719E-3</v>
      </c>
      <c r="R131" s="15">
        <f t="shared" si="16"/>
        <v>1.3011046056270179E-4</v>
      </c>
      <c r="S131" s="15">
        <f t="shared" si="17"/>
        <v>3.553037036360842E-4</v>
      </c>
      <c r="T131" s="15">
        <f t="shared" si="18"/>
        <v>-3.7692366362094059E-3</v>
      </c>
      <c r="U131" s="15">
        <f t="shared" ref="U131:U194" si="20">J131-P131-Q131-R131-S131-T131</f>
        <v>-6.7154788170510279E-4</v>
      </c>
      <c r="W131" s="15">
        <f xml:space="preserve"> -(G131/G130-1)*([8]CpteExploitation!$DY137+[8]CpteExploitation!$GV137)/([8]CpteExploitation!$D137)</f>
        <v>-6.2121387190617748E-4</v>
      </c>
    </row>
    <row r="132" spans="1:23" x14ac:dyDescent="0.25">
      <c r="A132" s="14" t="s">
        <v>310</v>
      </c>
      <c r="B132" s="11">
        <v>2.8366108548151966E-2</v>
      </c>
      <c r="C132" s="11">
        <v>1.5779430865439661E-2</v>
      </c>
      <c r="D132" s="11">
        <v>1.3345585458573552</v>
      </c>
      <c r="E132" s="11">
        <v>0.82705125051742434</v>
      </c>
      <c r="F132" s="11">
        <v>1.0194604580459417</v>
      </c>
      <c r="G132" s="11">
        <v>2.6335821489030527E-2</v>
      </c>
      <c r="I132" s="15">
        <v>0.37139416249133694</v>
      </c>
      <c r="J132" s="15">
        <f t="shared" si="19"/>
        <v>9.9678735462532808E-4</v>
      </c>
      <c r="K132" s="15"/>
      <c r="L132" s="29">
        <v>88.016999999999996</v>
      </c>
      <c r="M132" s="29">
        <v>53.01</v>
      </c>
      <c r="N132" s="15"/>
      <c r="P132" s="15">
        <f t="shared" si="14"/>
        <v>8.1349701896122253E-3</v>
      </c>
      <c r="Q132" s="15">
        <f t="shared" si="15"/>
        <v>-1.6540405456438557E-3</v>
      </c>
      <c r="R132" s="15">
        <f t="shared" si="16"/>
        <v>6.2583421153602548E-4</v>
      </c>
      <c r="S132" s="15">
        <f t="shared" si="17"/>
        <v>6.460361077363524E-4</v>
      </c>
      <c r="T132" s="15">
        <f t="shared" si="18"/>
        <v>-5.7635804366597517E-3</v>
      </c>
      <c r="U132" s="15">
        <f t="shared" si="20"/>
        <v>-9.9243217195566728E-4</v>
      </c>
      <c r="W132" s="15">
        <f xml:space="preserve"> -(G132/G131-1)*([8]CpteExploitation!$DY138+[8]CpteExploitation!$GV138)/([8]CpteExploitation!$D138)</f>
        <v>-9.1039841798752023E-4</v>
      </c>
    </row>
    <row r="133" spans="1:23" x14ac:dyDescent="0.25">
      <c r="A133" s="14" t="s">
        <v>311</v>
      </c>
      <c r="B133" s="11">
        <v>2.8733293098271613E-2</v>
      </c>
      <c r="C133" s="11">
        <v>1.6082262821963039E-2</v>
      </c>
      <c r="D133" s="11">
        <v>1.3341084144746402</v>
      </c>
      <c r="E133" s="11">
        <v>0.82674711657148758</v>
      </c>
      <c r="F133" s="11">
        <v>1.0238366602594817</v>
      </c>
      <c r="G133" s="11">
        <v>2.6426413276700093E-2</v>
      </c>
      <c r="I133" s="15">
        <v>0.37059377326268778</v>
      </c>
      <c r="J133" s="15">
        <f t="shared" si="19"/>
        <v>-8.0038922864916762E-4</v>
      </c>
      <c r="K133" s="15"/>
      <c r="L133" s="29">
        <v>91.347999999999999</v>
      </c>
      <c r="M133" s="29">
        <v>55.08</v>
      </c>
      <c r="N133" s="15"/>
      <c r="P133" s="15">
        <f t="shared" si="14"/>
        <v>7.7960727149910865E-3</v>
      </c>
      <c r="Q133" s="15">
        <f t="shared" si="15"/>
        <v>-1.1558503526642226E-2</v>
      </c>
      <c r="R133" s="15">
        <f t="shared" si="16"/>
        <v>2.0313881014827687E-4</v>
      </c>
      <c r="S133" s="15">
        <f t="shared" si="17"/>
        <v>2.214744931185764E-4</v>
      </c>
      <c r="T133" s="15">
        <f t="shared" si="18"/>
        <v>2.5853434102837908E-3</v>
      </c>
      <c r="U133" s="15">
        <f t="shared" si="20"/>
        <v>-4.7915130548672503E-5</v>
      </c>
      <c r="W133" s="15">
        <f xml:space="preserve"> -(G133/G132-1)*([8]CpteExploitation!$DY139+[8]CpteExploitation!$GV139)/([8]CpteExploitation!$D139)</f>
        <v>-9.0591787669568337E-5</v>
      </c>
    </row>
    <row r="134" spans="1:23" x14ac:dyDescent="0.25">
      <c r="A134" s="14" t="s">
        <v>312</v>
      </c>
      <c r="B134" s="11">
        <v>2.9270536119421351E-2</v>
      </c>
      <c r="C134" s="11">
        <v>1.6481293063535674E-2</v>
      </c>
      <c r="D134" s="11">
        <v>1.3394335004079727</v>
      </c>
      <c r="E134" s="11">
        <v>0.82666523106739354</v>
      </c>
      <c r="F134" s="11">
        <v>1.0265047615238816</v>
      </c>
      <c r="G134" s="11">
        <v>2.6850745795321207E-2</v>
      </c>
      <c r="I134" s="15">
        <v>0.36578327008256073</v>
      </c>
      <c r="J134" s="15">
        <f t="shared" si="19"/>
        <v>-4.8105031801270459E-3</v>
      </c>
      <c r="K134" s="15"/>
      <c r="L134" s="29">
        <v>94.596999999999994</v>
      </c>
      <c r="M134" s="29">
        <v>57.454999999999998</v>
      </c>
      <c r="N134" s="15"/>
      <c r="P134" s="15">
        <f t="shared" si="14"/>
        <v>1.1274058086191014E-2</v>
      </c>
      <c r="Q134" s="15">
        <f t="shared" si="15"/>
        <v>-1.4960756147900095E-2</v>
      </c>
      <c r="R134" s="15">
        <f t="shared" si="16"/>
        <v>-2.4067467031961358E-3</v>
      </c>
      <c r="S134" s="15">
        <f t="shared" si="17"/>
        <v>5.9721296369150961E-5</v>
      </c>
      <c r="T134" s="15">
        <f t="shared" si="18"/>
        <v>1.571326811248262E-3</v>
      </c>
      <c r="U134" s="15">
        <f t="shared" si="20"/>
        <v>-3.4810652283924384E-4</v>
      </c>
      <c r="W134" s="15">
        <f xml:space="preserve"> -(G134/G133-1)*([8]CpteExploitation!$DY140+[8]CpteExploitation!$GV140)/([8]CpteExploitation!$D140)</f>
        <v>-4.2433251862111527E-4</v>
      </c>
    </row>
    <row r="135" spans="1:23" x14ac:dyDescent="0.25">
      <c r="A135" s="14" t="s">
        <v>313</v>
      </c>
      <c r="B135" s="11">
        <v>2.9726774256270658E-2</v>
      </c>
      <c r="C135" s="11">
        <v>1.6673451591468443E-2</v>
      </c>
      <c r="D135" s="11">
        <v>1.3388958168008163</v>
      </c>
      <c r="E135" s="11">
        <v>0.82652770756367877</v>
      </c>
      <c r="F135" s="11">
        <v>1.0258182868045997</v>
      </c>
      <c r="G135" s="11">
        <v>2.6825419595466936E-2</v>
      </c>
      <c r="I135" s="15">
        <v>0.36808615283726465</v>
      </c>
      <c r="J135" s="15">
        <f t="shared" si="19"/>
        <v>2.3028827547039166E-3</v>
      </c>
      <c r="K135" s="15"/>
      <c r="L135" s="29">
        <v>97.593999999999994</v>
      </c>
      <c r="M135" s="29">
        <v>59.052</v>
      </c>
      <c r="N135" s="15"/>
      <c r="P135" s="15">
        <f t="shared" si="14"/>
        <v>9.4669781192582986E-3</v>
      </c>
      <c r="Q135" s="15">
        <f t="shared" si="15"/>
        <v>-7.0813954327139869E-3</v>
      </c>
      <c r="R135" s="15">
        <f t="shared" si="16"/>
        <v>2.4381257681505366E-4</v>
      </c>
      <c r="S135" s="15">
        <f t="shared" si="17"/>
        <v>1.0104102003393061E-4</v>
      </c>
      <c r="T135" s="15">
        <f t="shared" si="18"/>
        <v>-4.0617580071681679E-4</v>
      </c>
      <c r="U135" s="15">
        <f t="shared" si="20"/>
        <v>-2.1377727972562597E-5</v>
      </c>
      <c r="W135" s="15">
        <f xml:space="preserve"> -(G135/G134-1)*([8]CpteExploitation!$DY141+[8]CpteExploitation!$GV141)/([8]CpteExploitation!$D141)</f>
        <v>2.5326199854271144E-5</v>
      </c>
    </row>
    <row r="136" spans="1:23" x14ac:dyDescent="0.25">
      <c r="A136" s="14" t="s">
        <v>314</v>
      </c>
      <c r="B136" s="11">
        <v>2.9803736426788966E-2</v>
      </c>
      <c r="C136" s="11">
        <v>1.6805890963010862E-2</v>
      </c>
      <c r="D136" s="11">
        <v>1.3430420711974109</v>
      </c>
      <c r="E136" s="11">
        <v>0.82648562255219515</v>
      </c>
      <c r="F136" s="11">
        <v>1.0257630050781483</v>
      </c>
      <c r="G136" s="11">
        <v>2.8119169303155677E-2</v>
      </c>
      <c r="I136" s="15">
        <v>0.36168573051026204</v>
      </c>
      <c r="J136" s="15">
        <f t="shared" si="19"/>
        <v>-6.4004223270026084E-3</v>
      </c>
      <c r="K136" s="15"/>
      <c r="L136" s="29">
        <v>98.616</v>
      </c>
      <c r="M136" s="29">
        <v>60.174999999999997</v>
      </c>
      <c r="N136" s="15"/>
      <c r="P136" s="15">
        <f t="shared" si="14"/>
        <v>1.5665382911821803E-3</v>
      </c>
      <c r="Q136" s="15">
        <f t="shared" si="15"/>
        <v>-4.8062138538493438E-3</v>
      </c>
      <c r="R136" s="15">
        <f t="shared" si="16"/>
        <v>-1.8737888616288576E-3</v>
      </c>
      <c r="S136" s="15">
        <f t="shared" si="17"/>
        <v>3.0809278339169525E-5</v>
      </c>
      <c r="T136" s="15">
        <f t="shared" si="18"/>
        <v>-3.2607886714439872E-5</v>
      </c>
      <c r="U136" s="15">
        <f t="shared" si="20"/>
        <v>-1.2851592943313166E-3</v>
      </c>
      <c r="W136" s="15">
        <f xml:space="preserve"> -(G136/G135-1)*([8]CpteExploitation!$DY142+[8]CpteExploitation!$GV142)/([8]CpteExploitation!$D142)</f>
        <v>-1.2937497076887417E-3</v>
      </c>
    </row>
    <row r="137" spans="1:23" x14ac:dyDescent="0.25">
      <c r="A137" s="14" t="s">
        <v>315</v>
      </c>
      <c r="B137" s="11">
        <v>3.0197922265427359E-2</v>
      </c>
      <c r="C137" s="11">
        <v>1.6849365896753222E-2</v>
      </c>
      <c r="D137" s="11">
        <v>1.346500559296383</v>
      </c>
      <c r="E137" s="11">
        <v>0.82622024743041511</v>
      </c>
      <c r="F137" s="11">
        <v>1.0206684083995397</v>
      </c>
      <c r="G137" s="11">
        <v>2.703479156760184E-2</v>
      </c>
      <c r="I137" s="15">
        <v>0.36479632271358375</v>
      </c>
      <c r="J137" s="15">
        <f t="shared" si="19"/>
        <v>3.1105922033217159E-3</v>
      </c>
      <c r="K137" s="15"/>
      <c r="L137" s="29">
        <v>100.944</v>
      </c>
      <c r="M137" s="29">
        <v>61.390999999999998</v>
      </c>
      <c r="N137" s="15"/>
      <c r="P137" s="15">
        <f t="shared" si="14"/>
        <v>8.0704735760542406E-3</v>
      </c>
      <c r="Q137" s="15">
        <f t="shared" si="15"/>
        <v>-1.5785055138647826E-3</v>
      </c>
      <c r="R137" s="15">
        <f t="shared" si="16"/>
        <v>-1.5713226988972181E-3</v>
      </c>
      <c r="S137" s="15">
        <f t="shared" si="17"/>
        <v>1.9592669806109406E-4</v>
      </c>
      <c r="T137" s="15">
        <f t="shared" si="18"/>
        <v>-3.0306200509512284E-3</v>
      </c>
      <c r="U137" s="15">
        <f t="shared" si="20"/>
        <v>1.0246401929196102E-3</v>
      </c>
      <c r="W137" s="15">
        <f xml:space="preserve"> -(G137/G136-1)*([8]CpteExploitation!$DY143+[8]CpteExploitation!$GV143)/([8]CpteExploitation!$D143)</f>
        <v>1.0843777355538388E-3</v>
      </c>
    </row>
    <row r="138" spans="1:23" x14ac:dyDescent="0.25">
      <c r="A138" s="14" t="s">
        <v>316</v>
      </c>
      <c r="B138" s="11">
        <v>3.0464414662601965E-2</v>
      </c>
      <c r="C138" s="11">
        <v>1.6849734418995854E-2</v>
      </c>
      <c r="D138" s="11">
        <v>1.3512888584396678</v>
      </c>
      <c r="E138" s="11">
        <v>0.8258504217574093</v>
      </c>
      <c r="F138" s="11">
        <v>1.0216201930449986</v>
      </c>
      <c r="G138" s="11">
        <v>2.6515550365187088E-2</v>
      </c>
      <c r="I138" s="15">
        <v>0.36931279734270156</v>
      </c>
      <c r="J138" s="15">
        <f t="shared" si="19"/>
        <v>4.516474629117806E-3</v>
      </c>
      <c r="K138" s="15"/>
      <c r="L138" s="29">
        <v>104.467</v>
      </c>
      <c r="M138" s="29">
        <v>63.116</v>
      </c>
      <c r="N138" s="15"/>
      <c r="P138" s="15">
        <f t="shared" si="14"/>
        <v>5.3670044851982573E-3</v>
      </c>
      <c r="Q138" s="15">
        <f t="shared" si="15"/>
        <v>-1.3301614021449215E-5</v>
      </c>
      <c r="R138" s="15">
        <f t="shared" si="16"/>
        <v>-2.1627132156421727E-3</v>
      </c>
      <c r="S138" s="15">
        <f t="shared" si="17"/>
        <v>2.722233788891491E-4</v>
      </c>
      <c r="T138" s="15">
        <f t="shared" si="18"/>
        <v>5.6712425162720379E-4</v>
      </c>
      <c r="U138" s="15">
        <f t="shared" si="20"/>
        <v>4.8613734306681767E-4</v>
      </c>
      <c r="W138" s="15">
        <f xml:space="preserve"> -(G138/G137-1)*([8]CpteExploitation!$DY144+[8]CpteExploitation!$GV144)/([8]CpteExploitation!$D144)</f>
        <v>5.1924120241475286E-4</v>
      </c>
    </row>
    <row r="139" spans="1:23" x14ac:dyDescent="0.25">
      <c r="A139" s="14" t="s">
        <v>317</v>
      </c>
      <c r="B139" s="11">
        <v>3.0596571139368631E-2</v>
      </c>
      <c r="C139" s="11">
        <v>1.6773881194990181E-2</v>
      </c>
      <c r="D139" s="11">
        <v>1.3494097382682853</v>
      </c>
      <c r="E139" s="11">
        <v>0.82543018915670263</v>
      </c>
      <c r="F139" s="11">
        <v>1.0236388756475003</v>
      </c>
      <c r="G139" s="11">
        <v>2.6131045241809668E-2</v>
      </c>
      <c r="I139" s="15">
        <v>0.37733080751801501</v>
      </c>
      <c r="J139" s="15">
        <f t="shared" si="19"/>
        <v>8.0180101753134503E-3</v>
      </c>
      <c r="K139" s="15"/>
      <c r="L139" s="29">
        <v>107.688</v>
      </c>
      <c r="M139" s="29">
        <v>64.239999999999995</v>
      </c>
      <c r="N139" s="15"/>
      <c r="P139" s="15">
        <f t="shared" si="14"/>
        <v>2.6209332368114196E-3</v>
      </c>
      <c r="Q139" s="15">
        <f t="shared" si="15"/>
        <v>2.7198273005137105E-3</v>
      </c>
      <c r="R139" s="15">
        <f t="shared" si="16"/>
        <v>8.4016909612547432E-4</v>
      </c>
      <c r="S139" s="15">
        <f t="shared" si="17"/>
        <v>3.0743173100969602E-4</v>
      </c>
      <c r="T139" s="15">
        <f t="shared" si="18"/>
        <v>1.1938201806403433E-3</v>
      </c>
      <c r="U139" s="15">
        <f t="shared" si="20"/>
        <v>3.3582863021280602E-4</v>
      </c>
      <c r="W139" s="15">
        <f xml:space="preserve"> -(G139/G138-1)*([8]CpteExploitation!$DY145+[8]CpteExploitation!$GV145)/([8]CpteExploitation!$D145)</f>
        <v>3.8450512337741911E-4</v>
      </c>
    </row>
    <row r="140" spans="1:23" x14ac:dyDescent="0.25">
      <c r="A140" s="14" t="s">
        <v>318</v>
      </c>
      <c r="B140" s="11">
        <v>3.0748627081170606E-2</v>
      </c>
      <c r="C140" s="11">
        <v>1.6745065348982683E-2</v>
      </c>
      <c r="D140" s="11">
        <v>1.3581719853032244</v>
      </c>
      <c r="E140" s="11">
        <v>0.82503982058942393</v>
      </c>
      <c r="F140" s="11">
        <v>1.0301263938426923</v>
      </c>
      <c r="G140" s="11">
        <v>2.5280443668185174E-2</v>
      </c>
      <c r="I140" s="15">
        <v>0.38233970146028778</v>
      </c>
      <c r="J140" s="15">
        <f t="shared" si="19"/>
        <v>5.0088939422727741E-3</v>
      </c>
      <c r="K140" s="15"/>
      <c r="L140" s="29">
        <v>111.074</v>
      </c>
      <c r="M140" s="29">
        <v>65.798000000000002</v>
      </c>
      <c r="N140" s="15"/>
      <c r="P140" s="15">
        <f t="shared" si="14"/>
        <v>2.9646187929436318E-3</v>
      </c>
      <c r="Q140" s="15">
        <f t="shared" si="15"/>
        <v>1.0247927232013947E-3</v>
      </c>
      <c r="R140" s="15">
        <f t="shared" si="16"/>
        <v>-3.8735563140304716E-3</v>
      </c>
      <c r="S140" s="15">
        <f t="shared" si="17"/>
        <v>2.8211924512129636E-4</v>
      </c>
      <c r="T140" s="15">
        <f t="shared" si="18"/>
        <v>3.780681035485985E-3</v>
      </c>
      <c r="U140" s="15">
        <f t="shared" si="20"/>
        <v>8.3023845955093774E-4</v>
      </c>
      <c r="W140" s="15">
        <f xml:space="preserve"> -(G140/G139-1)*([8]CpteExploitation!$DY146+[8]CpteExploitation!$GV146)/([8]CpteExploitation!$D146)</f>
        <v>8.5060157362449413E-4</v>
      </c>
    </row>
    <row r="141" spans="1:23" x14ac:dyDescent="0.25">
      <c r="A141" s="14" t="s">
        <v>319</v>
      </c>
      <c r="B141" s="11">
        <v>3.100490371281113E-2</v>
      </c>
      <c r="C141" s="11">
        <v>1.6741957721682448E-2</v>
      </c>
      <c r="D141" s="11">
        <v>1.3614250065934959</v>
      </c>
      <c r="E141" s="11">
        <v>0.82457988032208518</v>
      </c>
      <c r="F141" s="11">
        <v>1.0259802466712493</v>
      </c>
      <c r="G141" s="11">
        <v>2.4537986775724389E-2</v>
      </c>
      <c r="I141" s="15">
        <v>0.38463976615395451</v>
      </c>
      <c r="J141" s="15">
        <f t="shared" si="19"/>
        <v>2.3000646936667257E-3</v>
      </c>
      <c r="K141" s="15"/>
      <c r="L141" s="29">
        <v>113.57899999999999</v>
      </c>
      <c r="M141" s="29">
        <v>67.105999999999995</v>
      </c>
      <c r="N141" s="15"/>
      <c r="P141" s="15">
        <f t="shared" si="14"/>
        <v>4.9372322691813037E-3</v>
      </c>
      <c r="Q141" s="15">
        <f t="shared" si="15"/>
        <v>1.0993661539930501E-4</v>
      </c>
      <c r="R141" s="15">
        <f t="shared" si="16"/>
        <v>-1.4188367163197235E-3</v>
      </c>
      <c r="S141" s="15">
        <f t="shared" si="17"/>
        <v>3.3023781642570015E-4</v>
      </c>
      <c r="T141" s="15">
        <f t="shared" si="18"/>
        <v>-2.3842647604954683E-3</v>
      </c>
      <c r="U141" s="15">
        <f t="shared" si="20"/>
        <v>7.2575946947560865E-4</v>
      </c>
      <c r="W141" s="15">
        <f xml:space="preserve"> -(G141/G140-1)*([8]CpteExploitation!$DY147+[8]CpteExploitation!$GV147)/([8]CpteExploitation!$D147)</f>
        <v>7.4245689246078383E-4</v>
      </c>
    </row>
    <row r="142" spans="1:23" x14ac:dyDescent="0.25">
      <c r="A142" s="14" t="s">
        <v>320</v>
      </c>
      <c r="B142" s="11">
        <v>3.1188423057082262E-2</v>
      </c>
      <c r="C142" s="11">
        <v>1.6739133942846762E-2</v>
      </c>
      <c r="D142" s="11">
        <v>1.3620982401470207</v>
      </c>
      <c r="E142" s="11">
        <v>0.8239289512734127</v>
      </c>
      <c r="F142" s="11">
        <v>1.0247937499926703</v>
      </c>
      <c r="G142" s="11">
        <v>2.4859283011386658E-2</v>
      </c>
      <c r="I142" s="15">
        <v>0.38738762035289148</v>
      </c>
      <c r="J142" s="15">
        <f t="shared" si="19"/>
        <v>2.747854198936972E-3</v>
      </c>
      <c r="K142" s="15"/>
      <c r="L142" s="29">
        <v>116.01300000000001</v>
      </c>
      <c r="M142" s="29">
        <v>68.188000000000002</v>
      </c>
      <c r="N142" s="15"/>
      <c r="P142" s="15">
        <f t="shared" si="14"/>
        <v>3.4971541325644969E-3</v>
      </c>
      <c r="Q142" s="15">
        <f t="shared" si="15"/>
        <v>9.9652397077371757E-5</v>
      </c>
      <c r="R142" s="15">
        <f t="shared" si="16"/>
        <v>-2.9216981208499024E-4</v>
      </c>
      <c r="S142" s="15">
        <f t="shared" si="17"/>
        <v>4.6640610990713579E-4</v>
      </c>
      <c r="T142" s="15">
        <f t="shared" si="18"/>
        <v>-6.8326761894112274E-4</v>
      </c>
      <c r="U142" s="15">
        <f t="shared" si="20"/>
        <v>-3.3992100958591949E-4</v>
      </c>
      <c r="W142" s="15">
        <f xml:space="preserve"> -(G142/G141-1)*([8]CpteExploitation!$DY148+[8]CpteExploitation!$GV148)/([8]CpteExploitation!$D148)</f>
        <v>-3.2129623566226888E-4</v>
      </c>
    </row>
    <row r="143" spans="1:23" x14ac:dyDescent="0.25">
      <c r="A143" s="14" t="s">
        <v>321</v>
      </c>
      <c r="B143" s="11">
        <v>3.1413779879841494E-2</v>
      </c>
      <c r="C143" s="11">
        <v>1.6759822044156037E-2</v>
      </c>
      <c r="D143" s="11">
        <v>1.3692532134689692</v>
      </c>
      <c r="E143" s="11">
        <v>0.82343250671098045</v>
      </c>
      <c r="F143" s="11">
        <v>1.0221090913807627</v>
      </c>
      <c r="G143" s="11">
        <v>2.5335977087464202E-2</v>
      </c>
      <c r="I143" s="15">
        <v>0.38614062738319183</v>
      </c>
      <c r="J143" s="15">
        <f t="shared" si="19"/>
        <v>-1.2469929696996562E-3</v>
      </c>
      <c r="K143" s="15"/>
      <c r="L143" s="29">
        <v>118.014</v>
      </c>
      <c r="M143" s="29">
        <v>69.453999999999994</v>
      </c>
      <c r="N143" s="15"/>
      <c r="P143" s="15">
        <f t="shared" si="14"/>
        <v>4.2469640961273741E-3</v>
      </c>
      <c r="Q143" s="15">
        <f t="shared" si="15"/>
        <v>-7.2642192692121534E-4</v>
      </c>
      <c r="R143" s="15">
        <f t="shared" si="16"/>
        <v>-3.0874567459686893E-3</v>
      </c>
      <c r="S143" s="15">
        <f t="shared" si="17"/>
        <v>3.5414595838811794E-4</v>
      </c>
      <c r="T143" s="15">
        <f t="shared" si="18"/>
        <v>-1.5397630533802859E-3</v>
      </c>
      <c r="U143" s="15">
        <f t="shared" si="20"/>
        <v>-4.9446129794495763E-4</v>
      </c>
      <c r="W143" s="15">
        <f xml:space="preserve"> -(G143/G142-1)*([8]CpteExploitation!$DY149+[8]CpteExploitation!$GV149)/([8]CpteExploitation!$D149)</f>
        <v>-4.7669407607754173E-4</v>
      </c>
    </row>
    <row r="144" spans="1:23" x14ac:dyDescent="0.25">
      <c r="A144" s="14" t="s">
        <v>322</v>
      </c>
      <c r="B144" s="11">
        <v>3.1734980510438597E-2</v>
      </c>
      <c r="C144" s="11">
        <v>1.67544073564551E-2</v>
      </c>
      <c r="D144" s="11">
        <v>1.3565861262665628</v>
      </c>
      <c r="E144" s="11">
        <v>0.82332034029239964</v>
      </c>
      <c r="F144" s="11">
        <v>1.0186371465132009</v>
      </c>
      <c r="G144" s="11">
        <v>2.5634629615771579E-2</v>
      </c>
      <c r="I144" s="15">
        <v>0.3954867087397208</v>
      </c>
      <c r="J144" s="15">
        <f t="shared" si="19"/>
        <v>9.3460813565289791E-3</v>
      </c>
      <c r="K144" s="15"/>
      <c r="L144" s="29">
        <v>120.267</v>
      </c>
      <c r="M144" s="29">
        <v>69.62</v>
      </c>
      <c r="N144" s="15"/>
      <c r="P144" s="15">
        <f t="shared" si="14"/>
        <v>6.0175530129845832E-3</v>
      </c>
      <c r="Q144" s="15">
        <f t="shared" si="15"/>
        <v>1.9013748374475142E-4</v>
      </c>
      <c r="R144" s="15">
        <f t="shared" si="16"/>
        <v>5.4444839701634044E-3</v>
      </c>
      <c r="S144" s="15">
        <f t="shared" si="17"/>
        <v>8.016754377500718E-5</v>
      </c>
      <c r="T144" s="15">
        <f t="shared" si="18"/>
        <v>-1.9991220113185974E-3</v>
      </c>
      <c r="U144" s="15">
        <f t="shared" si="20"/>
        <v>-3.8713864282016947E-4</v>
      </c>
      <c r="W144" s="15">
        <f xml:space="preserve"> -(G144/G143-1)*([8]CpteExploitation!$DY150+[8]CpteExploitation!$GV150)/([8]CpteExploitation!$D150)</f>
        <v>-2.9865252830737463E-4</v>
      </c>
    </row>
    <row r="145" spans="1:23" x14ac:dyDescent="0.25">
      <c r="A145" s="14" t="s">
        <v>323</v>
      </c>
      <c r="B145" s="11">
        <v>3.1842412033002476E-2</v>
      </c>
      <c r="C145" s="11">
        <v>1.6769212940647631E-2</v>
      </c>
      <c r="D145" s="11">
        <v>1.3672781224710009</v>
      </c>
      <c r="E145" s="11">
        <v>0.82356964198810356</v>
      </c>
      <c r="F145" s="11">
        <v>1.0148045941445842</v>
      </c>
      <c r="G145" s="11">
        <v>2.6714979823766777E-2</v>
      </c>
      <c r="I145" s="15">
        <v>0.38892365972165027</v>
      </c>
      <c r="J145" s="15">
        <f t="shared" si="19"/>
        <v>-6.5630490180705325E-3</v>
      </c>
      <c r="K145" s="15"/>
      <c r="L145" s="29">
        <v>121.43</v>
      </c>
      <c r="M145" s="29">
        <v>70.959000000000003</v>
      </c>
      <c r="N145" s="15"/>
      <c r="P145" s="15">
        <f t="shared" si="14"/>
        <v>1.9596613894171254E-3</v>
      </c>
      <c r="Q145" s="15">
        <f t="shared" si="15"/>
        <v>-5.1154520598035297E-4</v>
      </c>
      <c r="R145" s="15">
        <f t="shared" si="16"/>
        <v>-4.5624589056995077E-3</v>
      </c>
      <c r="S145" s="15">
        <f t="shared" si="17"/>
        <v>-1.7528466733075494E-4</v>
      </c>
      <c r="T145" s="15">
        <f t="shared" si="18"/>
        <v>-2.1779912439100759E-3</v>
      </c>
      <c r="U145" s="15">
        <f t="shared" si="20"/>
        <v>-1.095430384566966E-3</v>
      </c>
      <c r="W145" s="15">
        <f xml:space="preserve"> -(G145/G144-1)*([8]CpteExploitation!$DY151+[8]CpteExploitation!$GV151)/([8]CpteExploitation!$D151)</f>
        <v>-1.0803502079951954E-3</v>
      </c>
    </row>
    <row r="146" spans="1:23" x14ac:dyDescent="0.25">
      <c r="A146" s="14" t="s">
        <v>324</v>
      </c>
      <c r="B146" s="11">
        <v>3.2128212862045633E-2</v>
      </c>
      <c r="C146" s="11">
        <v>1.6851439182889599E-2</v>
      </c>
      <c r="D146" s="11">
        <v>1.3697074599611976</v>
      </c>
      <c r="E146" s="11">
        <v>0.8242714251942187</v>
      </c>
      <c r="F146" s="11">
        <v>1.0146318666703835</v>
      </c>
      <c r="G146" s="11">
        <v>2.5732671983401411E-2</v>
      </c>
      <c r="I146" s="15">
        <v>0.39063411787589963</v>
      </c>
      <c r="J146" s="15">
        <f t="shared" si="19"/>
        <v>1.7104581542493613E-3</v>
      </c>
      <c r="K146" s="15"/>
      <c r="L146" s="29">
        <v>123.384</v>
      </c>
      <c r="M146" s="29">
        <v>72.010999999999996</v>
      </c>
      <c r="N146" s="15"/>
      <c r="P146" s="15">
        <f t="shared" si="14"/>
        <v>5.2449218076071943E-3</v>
      </c>
      <c r="Q146" s="15">
        <f t="shared" si="15"/>
        <v>-2.8653604049068389E-3</v>
      </c>
      <c r="R146" s="15">
        <f t="shared" si="16"/>
        <v>-1.0382751961312941E-3</v>
      </c>
      <c r="S146" s="15">
        <f t="shared" si="17"/>
        <v>-4.9794816146889263E-4</v>
      </c>
      <c r="T146" s="15">
        <f t="shared" si="18"/>
        <v>-9.9462756075598198E-5</v>
      </c>
      <c r="U146" s="15">
        <f t="shared" si="20"/>
        <v>9.6658286522479091E-4</v>
      </c>
      <c r="W146" s="15">
        <f xml:space="preserve"> -(G146/G145-1)*([8]CpteExploitation!$DY152+[8]CpteExploitation!$GV152)/([8]CpteExploitation!$D152)</f>
        <v>9.8230784036536451E-4</v>
      </c>
    </row>
    <row r="147" spans="1:23" x14ac:dyDescent="0.25">
      <c r="A147" s="14" t="s">
        <v>325</v>
      </c>
      <c r="B147" s="11">
        <v>3.263013950193807E-2</v>
      </c>
      <c r="C147" s="11">
        <v>1.6868439319258736E-2</v>
      </c>
      <c r="D147" s="11">
        <v>1.3714779472537382</v>
      </c>
      <c r="E147" s="11">
        <v>0.82482078559201422</v>
      </c>
      <c r="F147" s="11">
        <v>1.0140618416373302</v>
      </c>
      <c r="G147" s="11">
        <v>2.5599102728148745E-2</v>
      </c>
      <c r="I147" s="15">
        <v>0.39770626984503105</v>
      </c>
      <c r="J147" s="15">
        <f t="shared" si="19"/>
        <v>7.0721519691314128E-3</v>
      </c>
      <c r="K147" s="15"/>
      <c r="L147" s="29">
        <v>126.60599999999999</v>
      </c>
      <c r="M147" s="29">
        <v>73.012</v>
      </c>
      <c r="N147" s="15"/>
      <c r="P147" s="15">
        <f t="shared" si="14"/>
        <v>9.1178758480407757E-3</v>
      </c>
      <c r="Q147" s="15">
        <f t="shared" si="15"/>
        <v>-5.8878319259658555E-4</v>
      </c>
      <c r="R147" s="15">
        <f t="shared" si="16"/>
        <v>-7.5440574886556817E-4</v>
      </c>
      <c r="S147" s="15">
        <f t="shared" si="17"/>
        <v>-3.8897984655237813E-4</v>
      </c>
      <c r="T147" s="15">
        <f t="shared" si="18"/>
        <v>-3.2788792746399375E-4</v>
      </c>
      <c r="U147" s="15">
        <f t="shared" si="20"/>
        <v>1.4332836569162723E-5</v>
      </c>
      <c r="W147" s="15">
        <f xml:space="preserve"> -(G147/G146-1)*([8]CpteExploitation!$DY153+[8]CpteExploitation!$GV153)/([8]CpteExploitation!$D153)</f>
        <v>1.3356925525266579E-4</v>
      </c>
    </row>
    <row r="148" spans="1:23" x14ac:dyDescent="0.25">
      <c r="A148" s="14" t="s">
        <v>326</v>
      </c>
      <c r="B148" s="11">
        <v>3.2918169068042541E-2</v>
      </c>
      <c r="C148" s="11">
        <v>1.6959461118017969E-2</v>
      </c>
      <c r="D148" s="11">
        <v>1.3689323988578632</v>
      </c>
      <c r="E148" s="11">
        <v>0.82506375443321434</v>
      </c>
      <c r="F148" s="11">
        <v>1.0165537852676669</v>
      </c>
      <c r="G148" s="11">
        <v>2.5166302274736013E-2</v>
      </c>
      <c r="I148" s="15">
        <v>0.40241273976213737</v>
      </c>
      <c r="J148" s="15">
        <f t="shared" si="19"/>
        <v>4.7064699171063262E-3</v>
      </c>
      <c r="K148" s="15"/>
      <c r="L148" s="29">
        <v>128.982</v>
      </c>
      <c r="M148" s="29">
        <v>73.831999999999994</v>
      </c>
      <c r="N148" s="15"/>
      <c r="P148" s="15">
        <f t="shared" si="14"/>
        <v>5.0904725153082565E-3</v>
      </c>
      <c r="Q148" s="15">
        <f t="shared" si="15"/>
        <v>-3.1117913395677372E-3</v>
      </c>
      <c r="R148" s="15">
        <f t="shared" si="16"/>
        <v>1.0703664471099458E-3</v>
      </c>
      <c r="S148" s="15">
        <f t="shared" si="17"/>
        <v>-1.6987557625309003E-4</v>
      </c>
      <c r="T148" s="15">
        <f t="shared" si="18"/>
        <v>1.4171431778551577E-3</v>
      </c>
      <c r="U148" s="15">
        <f t="shared" si="20"/>
        <v>4.1015469265379351E-4</v>
      </c>
      <c r="W148" s="15">
        <f xml:space="preserve"> -(G148/G147-1)*([8]CpteExploitation!$DY154+[8]CpteExploitation!$GV154)/([8]CpteExploitation!$D154)</f>
        <v>4.3280045341273249E-4</v>
      </c>
    </row>
    <row r="149" spans="1:23" x14ac:dyDescent="0.25">
      <c r="A149" s="14" t="s">
        <v>327</v>
      </c>
      <c r="B149" s="11">
        <v>3.3073415007858376E-2</v>
      </c>
      <c r="C149" s="11">
        <v>1.707460725990953E-2</v>
      </c>
      <c r="D149" s="11">
        <v>1.3664741574676511</v>
      </c>
      <c r="E149" s="11">
        <v>0.82501956374492813</v>
      </c>
      <c r="F149" s="11">
        <v>1.0193043451819008</v>
      </c>
      <c r="G149" s="11">
        <v>2.5484371062217907E-2</v>
      </c>
      <c r="I149" s="15">
        <v>0.40351908845833678</v>
      </c>
      <c r="J149" s="15">
        <f t="shared" si="19"/>
        <v>1.1063486961994107E-3</v>
      </c>
      <c r="K149" s="15"/>
      <c r="L149" s="29">
        <v>130.94300000000001</v>
      </c>
      <c r="M149" s="29">
        <v>74.768000000000001</v>
      </c>
      <c r="N149" s="15"/>
      <c r="P149" s="15">
        <f t="shared" si="14"/>
        <v>2.6996042643069938E-3</v>
      </c>
      <c r="Q149" s="15">
        <f t="shared" si="15"/>
        <v>-3.8864480651038284E-3</v>
      </c>
      <c r="R149" s="15">
        <f t="shared" si="16"/>
        <v>1.0279170050060968E-3</v>
      </c>
      <c r="S149" s="15">
        <f t="shared" si="17"/>
        <v>3.0659056328556761E-5</v>
      </c>
      <c r="T149" s="15">
        <f t="shared" si="18"/>
        <v>1.5488389929374593E-3</v>
      </c>
      <c r="U149" s="15">
        <f t="shared" si="20"/>
        <v>-3.1422255727586767E-4</v>
      </c>
      <c r="W149" s="15">
        <f xml:space="preserve"> -(G149/G148-1)*([8]CpteExploitation!$DY155+[8]CpteExploitation!$GV155)/([8]CpteExploitation!$D155)</f>
        <v>-3.1806878748189156E-4</v>
      </c>
    </row>
    <row r="150" spans="1:23" x14ac:dyDescent="0.25">
      <c r="A150" s="14" t="s">
        <v>328</v>
      </c>
      <c r="B150" s="11">
        <v>3.3094594616742412E-2</v>
      </c>
      <c r="C150" s="11">
        <v>1.7192800527975276E-2</v>
      </c>
      <c r="D150" s="11">
        <v>1.3611572635989309</v>
      </c>
      <c r="E150" s="11">
        <v>0.82462701855770126</v>
      </c>
      <c r="F150" s="11">
        <v>1.0366509191930089</v>
      </c>
      <c r="G150" s="11">
        <v>2.4285213185960251E-2</v>
      </c>
      <c r="I150" s="15">
        <v>0.41321432036480055</v>
      </c>
      <c r="J150" s="15">
        <f t="shared" si="19"/>
        <v>9.6952319064637638E-3</v>
      </c>
      <c r="K150" s="15"/>
      <c r="L150" s="29">
        <v>133.99100000000001</v>
      </c>
      <c r="M150" s="29">
        <v>75.37</v>
      </c>
      <c r="N150" s="15"/>
      <c r="P150" s="15">
        <f t="shared" si="14"/>
        <v>3.6565572072376685E-4</v>
      </c>
      <c r="Q150" s="15">
        <f t="shared" si="15"/>
        <v>-3.9525329131264962E-3</v>
      </c>
      <c r="R150" s="15">
        <f t="shared" si="16"/>
        <v>2.2217236883292552E-3</v>
      </c>
      <c r="S150" s="15">
        <f t="shared" si="17"/>
        <v>2.7168076217609996E-4</v>
      </c>
      <c r="T150" s="15">
        <f t="shared" si="18"/>
        <v>9.717248627784272E-3</v>
      </c>
      <c r="U150" s="15">
        <f t="shared" si="20"/>
        <v>1.0714560205768667E-3</v>
      </c>
      <c r="W150" s="15">
        <f xml:space="preserve"> -(G150/G149-1)*([8]CpteExploitation!$DY156+[8]CpteExploitation!$GV156)/([8]CpteExploitation!$D156)</f>
        <v>1.1991578762576552E-3</v>
      </c>
    </row>
    <row r="151" spans="1:23" x14ac:dyDescent="0.25">
      <c r="A151" s="14" t="s">
        <v>329</v>
      </c>
      <c r="B151" s="11">
        <v>3.3400903292197873E-2</v>
      </c>
      <c r="C151" s="11">
        <v>1.722514017013305E-2</v>
      </c>
      <c r="D151" s="11">
        <v>1.3727901614142968</v>
      </c>
      <c r="E151" s="11">
        <v>0.82449016260892993</v>
      </c>
      <c r="F151" s="11">
        <v>1.0393430355575588</v>
      </c>
      <c r="G151" s="11">
        <v>2.3554619513550666E-2</v>
      </c>
      <c r="I151" s="15">
        <v>0.41483480321179406</v>
      </c>
      <c r="J151" s="15">
        <f t="shared" si="19"/>
        <v>1.6204828469935095E-3</v>
      </c>
      <c r="K151" s="15"/>
      <c r="L151" s="29">
        <v>136.74600000000001</v>
      </c>
      <c r="M151" s="29">
        <v>76.798000000000002</v>
      </c>
      <c r="N151" s="15"/>
      <c r="P151" s="15">
        <f t="shared" si="14"/>
        <v>5.2062511965014786E-3</v>
      </c>
      <c r="Q151" s="15">
        <f t="shared" si="15"/>
        <v>-1.05806286584605E-3</v>
      </c>
      <c r="R151" s="15">
        <f t="shared" si="16"/>
        <v>-4.8073140571563769E-3</v>
      </c>
      <c r="S151" s="15">
        <f t="shared" si="17"/>
        <v>9.3353156381967175E-5</v>
      </c>
      <c r="T151" s="15">
        <f t="shared" si="18"/>
        <v>1.4607778595071685E-3</v>
      </c>
      <c r="U151" s="15">
        <f t="shared" si="20"/>
        <v>7.2547755760532214E-4</v>
      </c>
      <c r="W151" s="15">
        <f xml:space="preserve"> -(G151/G150-1)*([8]CpteExploitation!$DY157+[8]CpteExploitation!$GV157)/([8]CpteExploitation!$D157)</f>
        <v>7.305936724095848E-4</v>
      </c>
    </row>
    <row r="152" spans="1:23" x14ac:dyDescent="0.25">
      <c r="A152" s="14" t="s">
        <v>330</v>
      </c>
      <c r="B152" s="11">
        <v>3.3429619925628776E-2</v>
      </c>
      <c r="C152" s="11">
        <v>1.7243412328462552E-2</v>
      </c>
      <c r="D152" s="11">
        <v>1.3624464961618736</v>
      </c>
      <c r="E152" s="11">
        <v>0.82453111141850488</v>
      </c>
      <c r="F152" s="11">
        <v>1.0498158296191318</v>
      </c>
      <c r="G152" s="11">
        <v>2.3352297969303087E-2</v>
      </c>
      <c r="I152" s="15">
        <v>0.42469797503546919</v>
      </c>
      <c r="J152" s="15">
        <f t="shared" si="19"/>
        <v>9.863171823675132E-3</v>
      </c>
      <c r="K152" s="15"/>
      <c r="L152" s="29">
        <v>139.55799999999999</v>
      </c>
      <c r="M152" s="29">
        <v>77.03</v>
      </c>
      <c r="N152" s="15"/>
      <c r="P152" s="15">
        <f t="shared" si="14"/>
        <v>4.8284817142296233E-4</v>
      </c>
      <c r="Q152" s="15">
        <f t="shared" si="15"/>
        <v>-5.9574768542537985E-4</v>
      </c>
      <c r="R152" s="15">
        <f t="shared" si="16"/>
        <v>4.2316094453681077E-3</v>
      </c>
      <c r="S152" s="15">
        <f t="shared" si="17"/>
        <v>-2.7892733748754444E-5</v>
      </c>
      <c r="T152" s="15">
        <f t="shared" si="18"/>
        <v>5.6589900710147982E-3</v>
      </c>
      <c r="U152" s="15">
        <f t="shared" si="20"/>
        <v>1.1336455504339874E-4</v>
      </c>
      <c r="W152" s="15">
        <f xml:space="preserve"> -(G152/G151-1)*([8]CpteExploitation!$DY158+[8]CpteExploitation!$GV158)/([8]CpteExploitation!$D158)</f>
        <v>2.0232154424757844E-4</v>
      </c>
    </row>
    <row r="153" spans="1:23" x14ac:dyDescent="0.25">
      <c r="A153" s="14" t="s">
        <v>331</v>
      </c>
      <c r="B153" s="11">
        <v>3.327651134603294E-2</v>
      </c>
      <c r="C153" s="11">
        <v>1.7168549407730088E-2</v>
      </c>
      <c r="D153" s="11">
        <v>1.3599242928744173</v>
      </c>
      <c r="E153" s="11">
        <v>0.82456103394411573</v>
      </c>
      <c r="F153" s="11">
        <v>1.0513397931739916</v>
      </c>
      <c r="G153" s="11">
        <v>2.4450952722012243E-2</v>
      </c>
      <c r="I153" s="15">
        <v>0.42526787550437184</v>
      </c>
      <c r="J153" s="15">
        <f t="shared" si="19"/>
        <v>5.69900468902651E-4</v>
      </c>
      <c r="K153" s="15"/>
      <c r="L153" s="29">
        <v>141.017</v>
      </c>
      <c r="M153" s="29">
        <v>77.599999999999994</v>
      </c>
      <c r="N153" s="15"/>
      <c r="P153" s="15">
        <f t="shared" si="14"/>
        <v>-2.527977763221939E-3</v>
      </c>
      <c r="Q153" s="15">
        <f t="shared" si="15"/>
        <v>2.3963415304332574E-3</v>
      </c>
      <c r="R153" s="15">
        <f t="shared" si="16"/>
        <v>1.0217997496826223E-3</v>
      </c>
      <c r="S153" s="15">
        <f t="shared" si="17"/>
        <v>-2.0030710815420467E-5</v>
      </c>
      <c r="T153" s="15">
        <f t="shared" si="18"/>
        <v>8.0124738478224615E-4</v>
      </c>
      <c r="U153" s="15">
        <f t="shared" si="20"/>
        <v>-1.1014797219581153E-3</v>
      </c>
      <c r="W153" s="15">
        <f xml:space="preserve"> -(G153/G152-1)*([8]CpteExploitation!$DY159+[8]CpteExploitation!$GV159)/([8]CpteExploitation!$D159)</f>
        <v>-1.098654752709156E-3</v>
      </c>
    </row>
    <row r="154" spans="1:23" x14ac:dyDescent="0.25">
      <c r="A154" s="14" t="s">
        <v>332</v>
      </c>
      <c r="B154" s="11">
        <v>3.3088343211967262E-2</v>
      </c>
      <c r="C154" s="11">
        <v>1.7114942816832325E-2</v>
      </c>
      <c r="D154" s="11">
        <v>1.3731845708039077</v>
      </c>
      <c r="E154" s="11">
        <v>0.8247409378654087</v>
      </c>
      <c r="F154" s="11">
        <v>1.0457704492320299</v>
      </c>
      <c r="G154" s="11">
        <v>2.5000353912144852E-2</v>
      </c>
      <c r="I154" s="15">
        <v>0.41484165970639447</v>
      </c>
      <c r="J154" s="15">
        <f t="shared" si="19"/>
        <v>-1.0426215797977367E-2</v>
      </c>
      <c r="K154" s="15"/>
      <c r="L154" s="29">
        <v>141.27799999999999</v>
      </c>
      <c r="M154" s="29">
        <v>79.138000000000005</v>
      </c>
      <c r="N154" s="15"/>
      <c r="P154" s="15">
        <f t="shared" si="14"/>
        <v>-3.1117058694120994E-3</v>
      </c>
      <c r="Q154" s="15">
        <f t="shared" si="15"/>
        <v>1.7182044386046303E-3</v>
      </c>
      <c r="R154" s="15">
        <f t="shared" si="16"/>
        <v>-5.3657217159107044E-3</v>
      </c>
      <c r="S154" s="15">
        <f t="shared" si="17"/>
        <v>-1.2006269069347274E-4</v>
      </c>
      <c r="T154" s="15">
        <f t="shared" si="18"/>
        <v>-2.9150847560635252E-3</v>
      </c>
      <c r="U154" s="15">
        <f t="shared" si="20"/>
        <v>-6.318452045021971E-4</v>
      </c>
      <c r="W154" s="15">
        <f xml:space="preserve"> -(G154/G153-1)*([8]CpteExploitation!$DY160+[8]CpteExploitation!$GV160)/([8]CpteExploitation!$D160)</f>
        <v>-5.4940119013261075E-4</v>
      </c>
    </row>
    <row r="155" spans="1:23" x14ac:dyDescent="0.25">
      <c r="A155" s="14" t="s">
        <v>333</v>
      </c>
      <c r="B155" s="11">
        <v>3.3458551301389645E-2</v>
      </c>
      <c r="C155" s="11">
        <v>1.7112646789337393E-2</v>
      </c>
      <c r="D155" s="11">
        <v>1.3672070466463311</v>
      </c>
      <c r="E155" s="11">
        <v>0.82498475560833151</v>
      </c>
      <c r="F155" s="11">
        <v>1.0429175673194118</v>
      </c>
      <c r="G155" s="11">
        <v>2.585400012479807E-2</v>
      </c>
      <c r="I155" s="15">
        <v>0.42099935520997273</v>
      </c>
      <c r="J155" s="15">
        <f t="shared" si="19"/>
        <v>6.1576955035782532E-3</v>
      </c>
      <c r="K155" s="15"/>
      <c r="L155" s="29">
        <v>144.233</v>
      </c>
      <c r="M155" s="29">
        <v>79.781999999999996</v>
      </c>
      <c r="N155" s="15"/>
      <c r="P155" s="15">
        <f t="shared" si="14"/>
        <v>6.267313433752272E-3</v>
      </c>
      <c r="Q155" s="15">
        <f t="shared" si="15"/>
        <v>7.5147089417861208E-5</v>
      </c>
      <c r="R155" s="15">
        <f t="shared" si="16"/>
        <v>2.4383888130161649E-3</v>
      </c>
      <c r="S155" s="15">
        <f t="shared" si="17"/>
        <v>-1.6559921988739274E-4</v>
      </c>
      <c r="T155" s="15">
        <f t="shared" si="18"/>
        <v>-1.5281217677644513E-3</v>
      </c>
      <c r="U155" s="15">
        <f t="shared" si="20"/>
        <v>-9.2943284495620093E-4</v>
      </c>
      <c r="W155" s="15">
        <f xml:space="preserve"> -(G155/G154-1)*([8]CpteExploitation!$DY161+[8]CpteExploitation!$GV161)/([8]CpteExploitation!$D161)</f>
        <v>-8.5364621265321774E-4</v>
      </c>
    </row>
    <row r="156" spans="1:23" x14ac:dyDescent="0.25">
      <c r="A156" s="14" t="s">
        <v>334</v>
      </c>
      <c r="B156" s="11">
        <v>3.3485120932807665E-2</v>
      </c>
      <c r="C156" s="11">
        <v>1.7133706794351639E-2</v>
      </c>
      <c r="D156" s="11">
        <v>1.3678246456719547</v>
      </c>
      <c r="E156" s="11">
        <v>0.82508739487485505</v>
      </c>
      <c r="F156" s="11">
        <v>1.047678400247354</v>
      </c>
      <c r="G156" s="11">
        <v>2.6798249798944972E-2</v>
      </c>
      <c r="I156" s="15">
        <v>0.42201109551136134</v>
      </c>
      <c r="J156" s="15">
        <f t="shared" si="19"/>
        <v>1.0117403013886195E-3</v>
      </c>
      <c r="K156" s="15"/>
      <c r="L156" s="29">
        <v>146.726</v>
      </c>
      <c r="M156" s="29">
        <v>80.873999999999995</v>
      </c>
      <c r="N156" s="15"/>
      <c r="P156" s="15">
        <f t="shared" ref="P156:P219" si="21" xml:space="preserve"> (B156/B155-1)*(M155/L155)</f>
        <v>4.3925698804112543E-4</v>
      </c>
      <c r="Q156" s="15">
        <f t="shared" ref="Q156:Q219" si="22" xml:space="preserve"> -(C156/C155-1)*(M155/L155)</f>
        <v>-6.8074046368565659E-4</v>
      </c>
      <c r="R156" s="15">
        <f t="shared" ref="R156:R219" si="23" xml:space="preserve"> -(D156/D155-1)*(M155/L155)</f>
        <v>-2.4986912524344024E-4</v>
      </c>
      <c r="S156" s="15">
        <f t="shared" ref="S156:S219" si="24" xml:space="preserve"> -(E156/E155-1)*(M155/L155)</f>
        <v>-6.8818927261869329E-5</v>
      </c>
      <c r="T156" s="15">
        <f t="shared" ref="T156:T219" si="25" xml:space="preserve"> (F156/F155-1)*(M155/L155)</f>
        <v>2.5250689435327477E-3</v>
      </c>
      <c r="U156" s="15">
        <f t="shared" si="20"/>
        <v>-9.5315711399428758E-4</v>
      </c>
      <c r="W156" s="15">
        <f xml:space="preserve"> -(G156/G155-1)*([8]CpteExploitation!$DY162+[8]CpteExploitation!$GV162)/([8]CpteExploitation!$D162)</f>
        <v>-9.4424967414690299E-4</v>
      </c>
    </row>
    <row r="157" spans="1:23" x14ac:dyDescent="0.25">
      <c r="A157" s="14" t="s">
        <v>335</v>
      </c>
      <c r="B157" s="11">
        <v>3.3786885453784603E-2</v>
      </c>
      <c r="C157" s="11">
        <v>1.7167411702935217E-2</v>
      </c>
      <c r="D157" s="11">
        <v>1.368180453134906</v>
      </c>
      <c r="E157" s="11">
        <v>0.82488365310237255</v>
      </c>
      <c r="F157" s="11">
        <v>1.0491970545473368</v>
      </c>
      <c r="G157" s="11">
        <v>2.7745749495137997E-2</v>
      </c>
      <c r="I157" s="15">
        <v>0.42569697615984964</v>
      </c>
      <c r="J157" s="15">
        <f t="shared" si="19"/>
        <v>3.6858806484882933E-3</v>
      </c>
      <c r="K157" s="15"/>
      <c r="L157" s="29">
        <v>150.041</v>
      </c>
      <c r="M157" s="29">
        <v>82.006</v>
      </c>
      <c r="N157" s="15"/>
      <c r="P157" s="15">
        <f t="shared" si="21"/>
        <v>4.9672743966838696E-3</v>
      </c>
      <c r="Q157" s="15">
        <f t="shared" si="22"/>
        <v>-1.0842855461121251E-3</v>
      </c>
      <c r="R157" s="15">
        <f t="shared" si="23"/>
        <v>-1.4337930601571137E-4</v>
      </c>
      <c r="S157" s="15">
        <f t="shared" si="24"/>
        <v>1.3610747377770549E-4</v>
      </c>
      <c r="T157" s="15">
        <f t="shared" si="25"/>
        <v>7.9897424405928942E-4</v>
      </c>
      <c r="U157" s="15">
        <f t="shared" si="20"/>
        <v>-9.8881061390473468E-4</v>
      </c>
      <c r="W157" s="15">
        <f xml:space="preserve"> -(G157/G156-1)*([8]CpteExploitation!$DY163+[8]CpteExploitation!$GV163)/([8]CpteExploitation!$D163)</f>
        <v>-9.4749969619302541E-4</v>
      </c>
    </row>
    <row r="158" spans="1:23" x14ac:dyDescent="0.25">
      <c r="A158" s="14" t="s">
        <v>336</v>
      </c>
      <c r="B158" s="11">
        <v>3.4021006373055933E-2</v>
      </c>
      <c r="C158" s="11">
        <v>1.7202552175938569E-2</v>
      </c>
      <c r="D158" s="11">
        <v>1.3705945234766879</v>
      </c>
      <c r="E158" s="11">
        <v>0.82464730982747569</v>
      </c>
      <c r="F158" s="11">
        <v>1.0526134484625367</v>
      </c>
      <c r="G158" s="11">
        <v>2.805954591354767E-2</v>
      </c>
      <c r="I158" s="15">
        <v>0.4289911723508909</v>
      </c>
      <c r="J158" s="15">
        <f t="shared" si="19"/>
        <v>3.2941961910412654E-3</v>
      </c>
      <c r="K158" s="15"/>
      <c r="L158" s="29">
        <v>153.495</v>
      </c>
      <c r="M158" s="29">
        <v>83.338999999999999</v>
      </c>
      <c r="N158" s="15"/>
      <c r="P158" s="15">
        <f t="shared" si="21"/>
        <v>3.7872828402344405E-3</v>
      </c>
      <c r="Q158" s="15">
        <f t="shared" si="22"/>
        <v>-1.118763939273513E-3</v>
      </c>
      <c r="R158" s="15">
        <f t="shared" si="23"/>
        <v>-9.6436672739928341E-4</v>
      </c>
      <c r="S158" s="15">
        <f t="shared" si="24"/>
        <v>1.5659800706629236E-4</v>
      </c>
      <c r="T158" s="15">
        <f t="shared" si="25"/>
        <v>1.7796989977122719E-3</v>
      </c>
      <c r="U158" s="15">
        <f t="shared" si="20"/>
        <v>-3.4625298729894314E-4</v>
      </c>
      <c r="W158" s="15">
        <f xml:space="preserve"> -(G158/G157-1)*([8]CpteExploitation!$DY164+[8]CpteExploitation!$GV164)/([8]CpteExploitation!$D164)</f>
        <v>-3.1379641840967114E-4</v>
      </c>
    </row>
    <row r="159" spans="1:23" x14ac:dyDescent="0.25">
      <c r="A159" s="14" t="s">
        <v>337</v>
      </c>
      <c r="B159" s="11">
        <v>3.4194704391098868E-2</v>
      </c>
      <c r="C159" s="11">
        <v>1.7238758162751701E-2</v>
      </c>
      <c r="D159" s="11">
        <v>1.366880591209646</v>
      </c>
      <c r="E159" s="11">
        <v>0.82468467340615315</v>
      </c>
      <c r="F159" s="11">
        <v>1.0523789989532324</v>
      </c>
      <c r="G159" s="11">
        <v>2.8599965426502512E-2</v>
      </c>
      <c r="I159" s="15">
        <v>0.43139401622393386</v>
      </c>
      <c r="J159" s="15">
        <f t="shared" si="19"/>
        <v>2.4028438730429591E-3</v>
      </c>
      <c r="K159" s="15"/>
      <c r="L159" s="29">
        <v>156.18899999999999</v>
      </c>
      <c r="M159" s="29">
        <v>84.341999999999999</v>
      </c>
      <c r="N159" s="15"/>
      <c r="P159" s="15">
        <f t="shared" si="21"/>
        <v>2.7720544619147637E-3</v>
      </c>
      <c r="Q159" s="15">
        <f t="shared" si="22"/>
        <v>-1.1427245478673571E-3</v>
      </c>
      <c r="R159" s="15">
        <f t="shared" si="23"/>
        <v>1.4712248053518392E-3</v>
      </c>
      <c r="S159" s="15">
        <f t="shared" si="24"/>
        <v>-2.4599952665052476E-5</v>
      </c>
      <c r="T159" s="15">
        <f t="shared" si="25"/>
        <v>-1.2093011490383086E-4</v>
      </c>
      <c r="U159" s="15">
        <f t="shared" si="20"/>
        <v>-5.5218077878740348E-4</v>
      </c>
      <c r="W159" s="15">
        <f xml:space="preserve"> -(G159/G158-1)*([8]CpteExploitation!$DY165+[8]CpteExploitation!$GV165)/([8]CpteExploitation!$D165)</f>
        <v>-5.4041951295484005E-4</v>
      </c>
    </row>
    <row r="160" spans="1:23" x14ac:dyDescent="0.25">
      <c r="A160" s="14" t="s">
        <v>338</v>
      </c>
      <c r="B160" s="11">
        <v>3.4508969528369633E-2</v>
      </c>
      <c r="C160" s="11">
        <v>1.7253220701622426E-2</v>
      </c>
      <c r="D160" s="11">
        <v>1.369627003896021</v>
      </c>
      <c r="E160" s="11">
        <v>0.82490533592312854</v>
      </c>
      <c r="F160" s="11">
        <v>1.05611967673069</v>
      </c>
      <c r="G160" s="11">
        <v>2.8782361450591109E-2</v>
      </c>
      <c r="I160" s="15">
        <v>0.43637451987828596</v>
      </c>
      <c r="J160" s="15">
        <f t="shared" si="19"/>
        <v>4.9805036543520975E-3</v>
      </c>
      <c r="K160" s="15"/>
      <c r="L160" s="29">
        <v>160.376</v>
      </c>
      <c r="M160" s="29">
        <v>85.777000000000001</v>
      </c>
      <c r="N160" s="15"/>
      <c r="P160" s="15">
        <f t="shared" si="21"/>
        <v>4.9628460436535599E-3</v>
      </c>
      <c r="Q160" s="15">
        <f t="shared" si="22"/>
        <v>-4.5303526858931595E-4</v>
      </c>
      <c r="R160" s="15">
        <f t="shared" si="23"/>
        <v>-1.0849973327192769E-3</v>
      </c>
      <c r="S160" s="15">
        <f t="shared" si="24"/>
        <v>-1.4448877036489242E-4</v>
      </c>
      <c r="T160" s="15">
        <f t="shared" si="25"/>
        <v>1.919426903097635E-3</v>
      </c>
      <c r="U160" s="15">
        <f t="shared" si="20"/>
        <v>-2.1924792072561196E-4</v>
      </c>
      <c r="W160" s="15">
        <f xml:space="preserve"> -(G160/G159-1)*([8]CpteExploitation!$DY166+[8]CpteExploitation!$GV166)/([8]CpteExploitation!$D166)</f>
        <v>-1.8239602408859465E-4</v>
      </c>
    </row>
    <row r="161" spans="1:23" x14ac:dyDescent="0.25">
      <c r="A161" s="14" t="s">
        <v>339</v>
      </c>
      <c r="B161" s="11">
        <v>3.4758358830113058E-2</v>
      </c>
      <c r="C161" s="11">
        <v>1.7306877780025848E-2</v>
      </c>
      <c r="D161" s="11">
        <v>1.3705012802991032</v>
      </c>
      <c r="E161" s="11">
        <v>0.82542506275234828</v>
      </c>
      <c r="F161" s="11">
        <v>1.0592769892945368</v>
      </c>
      <c r="G161" s="11">
        <v>2.8451964453329759E-2</v>
      </c>
      <c r="I161" s="15">
        <v>0.43979252252142431</v>
      </c>
      <c r="J161" s="15">
        <f t="shared" si="19"/>
        <v>3.4180026431383514E-3</v>
      </c>
      <c r="K161" s="15"/>
      <c r="L161" s="29">
        <v>164.066</v>
      </c>
      <c r="M161" s="29">
        <v>87.242000000000004</v>
      </c>
      <c r="N161" s="15"/>
      <c r="P161" s="15">
        <f t="shared" si="21"/>
        <v>3.8652474634696754E-3</v>
      </c>
      <c r="Q161" s="15">
        <f t="shared" si="22"/>
        <v>-1.6633679136712398E-3</v>
      </c>
      <c r="R161" s="15">
        <f t="shared" si="23"/>
        <v>-3.4141132446393008E-4</v>
      </c>
      <c r="S161" s="15">
        <f t="shared" si="24"/>
        <v>-3.3697873776387824E-4</v>
      </c>
      <c r="T161" s="15">
        <f t="shared" si="25"/>
        <v>1.5989538140546121E-3</v>
      </c>
      <c r="U161" s="15">
        <f t="shared" si="20"/>
        <v>2.9555934151311199E-4</v>
      </c>
      <c r="W161" s="15">
        <f xml:space="preserve"> -(G161/G160-1)*([8]CpteExploitation!$DY167+[8]CpteExploitation!$GV167)/([8]CpteExploitation!$D167)</f>
        <v>3.3039699726134859E-4</v>
      </c>
    </row>
    <row r="162" spans="1:23" x14ac:dyDescent="0.25">
      <c r="A162" s="14" t="s">
        <v>340</v>
      </c>
      <c r="B162" s="11">
        <v>3.5193480038658839E-2</v>
      </c>
      <c r="C162" s="11">
        <v>1.7396640145979327E-2</v>
      </c>
      <c r="D162" s="11">
        <v>1.3708396923029489</v>
      </c>
      <c r="E162" s="11">
        <v>0.82617773151934182</v>
      </c>
      <c r="F162" s="11">
        <v>1.0556455564932854</v>
      </c>
      <c r="G162" s="11">
        <v>2.8435284084470928E-2</v>
      </c>
      <c r="I162" s="15">
        <v>0.44122996916727797</v>
      </c>
      <c r="J162" s="15">
        <f t="shared" si="19"/>
        <v>1.4374466458536572E-3</v>
      </c>
      <c r="K162" s="15"/>
      <c r="L162" s="29">
        <v>167.679</v>
      </c>
      <c r="M162" s="29">
        <v>88.924999999999997</v>
      </c>
      <c r="N162" s="15"/>
      <c r="P162" s="15">
        <f t="shared" si="21"/>
        <v>6.6566851012305568E-3</v>
      </c>
      <c r="Q162" s="15">
        <f t="shared" si="22"/>
        <v>-2.7579258635384084E-3</v>
      </c>
      <c r="R162" s="15">
        <f t="shared" si="23"/>
        <v>-1.3130260339626909E-4</v>
      </c>
      <c r="S162" s="15">
        <f t="shared" si="24"/>
        <v>-4.8487887852431943E-4</v>
      </c>
      <c r="T162" s="15">
        <f t="shared" si="25"/>
        <v>-1.8229531064927961E-3</v>
      </c>
      <c r="U162" s="15">
        <f t="shared" si="20"/>
        <v>-2.2178003425106637E-5</v>
      </c>
      <c r="W162" s="15">
        <f xml:space="preserve"> -(G162/G161-1)*([8]CpteExploitation!$DY168+[8]CpteExploitation!$GV168)/([8]CpteExploitation!$D168)</f>
        <v>1.6680368858831113E-5</v>
      </c>
    </row>
    <row r="163" spans="1:23" x14ac:dyDescent="0.25">
      <c r="A163" s="14" t="s">
        <v>341</v>
      </c>
      <c r="B163" s="11">
        <v>3.5634894787452596E-2</v>
      </c>
      <c r="C163" s="11">
        <v>1.7435665062997825E-2</v>
      </c>
      <c r="D163" s="11">
        <v>1.3727816928089718</v>
      </c>
      <c r="E163" s="11">
        <v>0.8266852298037134</v>
      </c>
      <c r="F163" s="11">
        <v>1.0425844452290671</v>
      </c>
      <c r="G163" s="11">
        <v>2.8515992474129816E-2</v>
      </c>
      <c r="I163" s="15">
        <v>0.43888758231420505</v>
      </c>
      <c r="J163" s="15">
        <f t="shared" si="19"/>
        <v>-2.3423868530729197E-3</v>
      </c>
      <c r="K163" s="15"/>
      <c r="L163" s="29">
        <v>170.08</v>
      </c>
      <c r="M163" s="29">
        <v>90.582999999999998</v>
      </c>
      <c r="N163" s="15"/>
      <c r="P163" s="15">
        <f t="shared" si="21"/>
        <v>6.6516566777891258E-3</v>
      </c>
      <c r="Q163" s="15">
        <f t="shared" si="22"/>
        <v>-1.1896571162216642E-3</v>
      </c>
      <c r="R163" s="15">
        <f t="shared" si="23"/>
        <v>-7.5129044677746295E-4</v>
      </c>
      <c r="S163" s="15">
        <f t="shared" si="24"/>
        <v>-3.257664026072292E-4</v>
      </c>
      <c r="T163" s="15">
        <f t="shared" si="25"/>
        <v>-6.561561499891358E-3</v>
      </c>
      <c r="U163" s="15">
        <f t="shared" si="20"/>
        <v>-1.6576806536433043E-4</v>
      </c>
      <c r="W163" s="15">
        <f xml:space="preserve"> -(G163/G162-1)*([8]CpteExploitation!$DY169+[8]CpteExploitation!$GV169)/([8]CpteExploitation!$D169)</f>
        <v>-8.0708389658889831E-5</v>
      </c>
    </row>
    <row r="164" spans="1:23" x14ac:dyDescent="0.25">
      <c r="A164" s="14" t="s">
        <v>342</v>
      </c>
      <c r="B164" s="11">
        <v>3.5919199429744246E-2</v>
      </c>
      <c r="C164" s="11">
        <v>1.7460461477237982E-2</v>
      </c>
      <c r="D164" s="11">
        <v>1.3689166567021405</v>
      </c>
      <c r="E164" s="11">
        <v>0.82689388818562815</v>
      </c>
      <c r="F164" s="11">
        <v>1.0419298271534396</v>
      </c>
      <c r="G164" s="11">
        <v>2.872711546778146E-2</v>
      </c>
      <c r="I164" s="15">
        <v>0.44317139974052183</v>
      </c>
      <c r="J164" s="15">
        <f t="shared" si="19"/>
        <v>4.2838174263167828E-3</v>
      </c>
      <c r="K164" s="15"/>
      <c r="L164" s="29">
        <v>173.42500000000001</v>
      </c>
      <c r="M164" s="29">
        <v>91.585999999999999</v>
      </c>
      <c r="N164" s="15"/>
      <c r="P164" s="15">
        <f t="shared" si="21"/>
        <v>4.249148635491821E-3</v>
      </c>
      <c r="Q164" s="15">
        <f t="shared" si="22"/>
        <v>-7.5743229420884072E-4</v>
      </c>
      <c r="R164" s="15">
        <f t="shared" si="23"/>
        <v>1.4994967515831765E-3</v>
      </c>
      <c r="S164" s="15">
        <f t="shared" si="24"/>
        <v>-1.3442780573168266E-4</v>
      </c>
      <c r="T164" s="15">
        <f t="shared" si="25"/>
        <v>-3.3440303053651276E-4</v>
      </c>
      <c r="U164" s="15">
        <f t="shared" si="20"/>
        <v>-2.3856483028117853E-4</v>
      </c>
      <c r="W164" s="15">
        <f xml:space="preserve"> -(G164/G163-1)*([8]CpteExploitation!$DY170+[8]CpteExploitation!$GV170)/([8]CpteExploitation!$D170)</f>
        <v>-2.1112299365164285E-4</v>
      </c>
    </row>
    <row r="165" spans="1:23" x14ac:dyDescent="0.25">
      <c r="A165" s="14" t="s">
        <v>343</v>
      </c>
      <c r="B165" s="11">
        <v>3.6336440593718697E-2</v>
      </c>
      <c r="C165" s="11">
        <v>1.7588109034002479E-2</v>
      </c>
      <c r="D165" s="11">
        <v>1.3728074666822709</v>
      </c>
      <c r="E165" s="11">
        <v>0.82803722594804585</v>
      </c>
      <c r="F165" s="11">
        <v>1.0374031580887082</v>
      </c>
      <c r="G165" s="11">
        <v>2.9593457336475802E-2</v>
      </c>
      <c r="I165" s="15">
        <v>0.44001899045390569</v>
      </c>
      <c r="J165" s="15">
        <f t="shared" si="19"/>
        <v>-3.1524092866161424E-3</v>
      </c>
      <c r="K165" s="15"/>
      <c r="L165" s="29">
        <v>176.93100000000001</v>
      </c>
      <c r="M165" s="29">
        <v>93.840999999999994</v>
      </c>
      <c r="N165" s="15"/>
      <c r="P165" s="15">
        <f t="shared" si="21"/>
        <v>6.1344818846006642E-3</v>
      </c>
      <c r="Q165" s="15">
        <f t="shared" si="22"/>
        <v>-3.8607721992480856E-3</v>
      </c>
      <c r="R165" s="15">
        <f t="shared" si="23"/>
        <v>-1.500998996169244E-3</v>
      </c>
      <c r="S165" s="15">
        <f t="shared" si="24"/>
        <v>-7.3020054758908635E-4</v>
      </c>
      <c r="T165" s="15">
        <f t="shared" si="25"/>
        <v>-2.2943393997811507E-3</v>
      </c>
      <c r="U165" s="15">
        <f t="shared" si="20"/>
        <v>-9.0058002842924008E-4</v>
      </c>
      <c r="W165" s="15">
        <f xml:space="preserve"> -(G165/G164-1)*([8]CpteExploitation!$DY171+[8]CpteExploitation!$GV171)/([8]CpteExploitation!$D171)</f>
        <v>-8.6634186869433973E-4</v>
      </c>
    </row>
    <row r="166" spans="1:23" x14ac:dyDescent="0.25">
      <c r="A166" s="14" t="s">
        <v>344</v>
      </c>
      <c r="B166" s="11">
        <v>3.5856751773842115E-2</v>
      </c>
      <c r="C166" s="11">
        <v>1.7613755884474138E-2</v>
      </c>
      <c r="D166" s="11">
        <v>1.3677351836453822</v>
      </c>
      <c r="E166" s="11">
        <v>0.82878101298124762</v>
      </c>
      <c r="F166" s="11">
        <v>1.04585221621576</v>
      </c>
      <c r="G166" s="11">
        <v>3.0849591499620521E-2</v>
      </c>
      <c r="I166" s="15">
        <v>0.43673266663690341</v>
      </c>
      <c r="J166" s="15">
        <f t="shared" si="19"/>
        <v>-3.286323817002279E-3</v>
      </c>
      <c r="K166" s="15"/>
      <c r="L166" s="29">
        <v>179.19200000000001</v>
      </c>
      <c r="M166" s="29">
        <v>95.405000000000001</v>
      </c>
      <c r="N166" s="15"/>
      <c r="P166" s="15">
        <f t="shared" si="21"/>
        <v>-7.0017388515874633E-3</v>
      </c>
      <c r="Q166" s="15">
        <f t="shared" si="22"/>
        <v>-7.7339896308833045E-4</v>
      </c>
      <c r="R166" s="15">
        <f t="shared" si="23"/>
        <v>1.9596681845047322E-3</v>
      </c>
      <c r="S166" s="15">
        <f t="shared" si="24"/>
        <v>-4.7641720410339594E-4</v>
      </c>
      <c r="T166" s="15">
        <f t="shared" si="25"/>
        <v>4.319658630433063E-3</v>
      </c>
      <c r="U166" s="15">
        <f t="shared" si="20"/>
        <v>-1.3140956131608848E-3</v>
      </c>
      <c r="W166" s="15">
        <f xml:space="preserve"> -(G166/G165-1)*([8]CpteExploitation!$DY172+[8]CpteExploitation!$GV172)/([8]CpteExploitation!$D172)</f>
        <v>-1.2561341631447207E-3</v>
      </c>
    </row>
    <row r="167" spans="1:23" x14ac:dyDescent="0.25">
      <c r="A167" s="14" t="s">
        <v>345</v>
      </c>
      <c r="B167" s="11">
        <v>3.6151675330387822E-2</v>
      </c>
      <c r="C167" s="11">
        <v>1.7801876910226135E-2</v>
      </c>
      <c r="D167" s="11">
        <v>1.3685977932669247</v>
      </c>
      <c r="E167" s="11">
        <v>0.82908108124449231</v>
      </c>
      <c r="F167" s="11">
        <v>1.0485933430506402</v>
      </c>
      <c r="G167" s="11">
        <v>3.1207941242714386E-2</v>
      </c>
      <c r="I167" s="15">
        <v>0.43594434098562379</v>
      </c>
      <c r="J167" s="15">
        <f t="shared" si="19"/>
        <v>-7.8832565127961995E-4</v>
      </c>
      <c r="K167" s="15"/>
      <c r="L167" s="29">
        <v>182.03700000000001</v>
      </c>
      <c r="M167" s="29">
        <v>96.998000000000005</v>
      </c>
      <c r="N167" s="15"/>
      <c r="P167" s="15">
        <f t="shared" si="21"/>
        <v>4.3791622562131165E-3</v>
      </c>
      <c r="Q167" s="15">
        <f t="shared" si="22"/>
        <v>-5.686406260246064E-3</v>
      </c>
      <c r="R167" s="15">
        <f t="shared" si="23"/>
        <v>-3.3578771117609993E-4</v>
      </c>
      <c r="S167" s="15">
        <f t="shared" si="24"/>
        <v>-1.927670453585642E-4</v>
      </c>
      <c r="T167" s="15">
        <f t="shared" si="25"/>
        <v>1.3954405191863276E-3</v>
      </c>
      <c r="U167" s="15">
        <f t="shared" si="20"/>
        <v>-3.4796740989833578E-4</v>
      </c>
      <c r="W167" s="15">
        <f xml:space="preserve"> -(G167/G166-1)*([8]CpteExploitation!$DY173+[8]CpteExploitation!$GV173)/([8]CpteExploitation!$D173)</f>
        <v>-3.5834974309386627E-4</v>
      </c>
    </row>
    <row r="168" spans="1:23" x14ac:dyDescent="0.25">
      <c r="A168" s="14" t="s">
        <v>346</v>
      </c>
      <c r="B168" s="11">
        <v>3.6350929731638955E-2</v>
      </c>
      <c r="C168" s="11">
        <v>1.7888010798489441E-2</v>
      </c>
      <c r="D168" s="11">
        <v>1.3677075802235692</v>
      </c>
      <c r="E168" s="11">
        <v>0.8297502049047325</v>
      </c>
      <c r="F168" s="11">
        <v>1.037752711614657</v>
      </c>
      <c r="G168" s="11">
        <v>3.1499078222528572E-2</v>
      </c>
      <c r="I168" s="15">
        <v>0.4303688751032555</v>
      </c>
      <c r="J168" s="15">
        <f t="shared" si="19"/>
        <v>-5.5754658823682912E-3</v>
      </c>
      <c r="K168" s="15"/>
      <c r="L168" s="29">
        <v>182.79900000000001</v>
      </c>
      <c r="M168" s="29">
        <v>98.370999999999995</v>
      </c>
      <c r="N168" s="15"/>
      <c r="P168" s="15">
        <f t="shared" si="21"/>
        <v>2.9368556779823191E-3</v>
      </c>
      <c r="Q168" s="15">
        <f t="shared" si="22"/>
        <v>-2.5781689209150695E-3</v>
      </c>
      <c r="R168" s="15">
        <f t="shared" si="23"/>
        <v>3.4659414973204998E-4</v>
      </c>
      <c r="S168" s="15">
        <f t="shared" si="24"/>
        <v>-4.3004360288958457E-4</v>
      </c>
      <c r="T168" s="15">
        <f t="shared" si="25"/>
        <v>-5.5087186640555025E-3</v>
      </c>
      <c r="U168" s="15">
        <f t="shared" si="20"/>
        <v>-3.4198452222250313E-4</v>
      </c>
      <c r="W168" s="15">
        <f xml:space="preserve"> -(G168/G167-1)*([8]CpteExploitation!$DY174+[8]CpteExploitation!$GV174)/([8]CpteExploitation!$D174)</f>
        <v>-2.9113697981418373E-4</v>
      </c>
    </row>
    <row r="169" spans="1:23" x14ac:dyDescent="0.25">
      <c r="A169" s="14" t="s">
        <v>347</v>
      </c>
      <c r="B169" s="11">
        <v>3.6455851956915732E-2</v>
      </c>
      <c r="C169" s="11">
        <v>1.8026809658943915E-2</v>
      </c>
      <c r="D169" s="11">
        <v>1.3652444798199508</v>
      </c>
      <c r="E169" s="11">
        <v>0.83042538747355721</v>
      </c>
      <c r="F169" s="11">
        <v>1.0394466787397028</v>
      </c>
      <c r="G169" s="11">
        <v>3.1004684043891229E-2</v>
      </c>
      <c r="I169" s="15">
        <v>0.42965802142516374</v>
      </c>
      <c r="J169" s="15">
        <f t="shared" si="19"/>
        <v>-7.108536780917607E-4</v>
      </c>
      <c r="K169" s="15"/>
      <c r="L169" s="29">
        <v>184.45599999999999</v>
      </c>
      <c r="M169" s="29">
        <v>99.483999999999995</v>
      </c>
      <c r="N169" s="15"/>
      <c r="P169" s="15">
        <f t="shared" si="21"/>
        <v>1.5532638703485173E-3</v>
      </c>
      <c r="Q169" s="15">
        <f t="shared" si="22"/>
        <v>-4.1755830199087492E-3</v>
      </c>
      <c r="R169" s="15">
        <f t="shared" si="23"/>
        <v>9.6913021094127932E-4</v>
      </c>
      <c r="S169" s="15">
        <f t="shared" si="24"/>
        <v>-4.378921138817564E-4</v>
      </c>
      <c r="T169" s="15">
        <f t="shared" si="25"/>
        <v>8.7842436124364203E-4</v>
      </c>
      <c r="U169" s="15">
        <f t="shared" si="20"/>
        <v>5.0180301316530619E-4</v>
      </c>
      <c r="W169" s="15">
        <f xml:space="preserve"> -(G169/G168-1)*([8]CpteExploitation!$DY175+[8]CpteExploitation!$GV175)/([8]CpteExploitation!$D175)</f>
        <v>4.9439417863734179E-4</v>
      </c>
    </row>
    <row r="170" spans="1:23" x14ac:dyDescent="0.25">
      <c r="A170" s="14" t="s">
        <v>348</v>
      </c>
      <c r="B170" s="11">
        <v>3.6548626072895579E-2</v>
      </c>
      <c r="C170" s="11">
        <v>1.8111790089669941E-2</v>
      </c>
      <c r="D170" s="11">
        <v>1.3555730410245277</v>
      </c>
      <c r="E170" s="11">
        <v>0.83148745077436226</v>
      </c>
      <c r="F170" s="11">
        <v>1.0394621461361433</v>
      </c>
      <c r="G170" s="11">
        <v>3.1959860609189469E-2</v>
      </c>
      <c r="I170" s="15">
        <v>0.43068641369815869</v>
      </c>
      <c r="J170" s="15">
        <f t="shared" si="19"/>
        <v>1.0283922729949491E-3</v>
      </c>
      <c r="K170" s="15"/>
      <c r="L170" s="29">
        <v>185.952</v>
      </c>
      <c r="M170" s="29">
        <v>99.921999999999997</v>
      </c>
      <c r="N170" s="15"/>
      <c r="P170" s="15">
        <f t="shared" si="21"/>
        <v>1.372524245879823E-3</v>
      </c>
      <c r="Q170" s="15">
        <f t="shared" si="22"/>
        <v>-2.5424973394063046E-3</v>
      </c>
      <c r="R170" s="15">
        <f t="shared" si="23"/>
        <v>3.8206839223645745E-3</v>
      </c>
      <c r="S170" s="15">
        <f t="shared" si="24"/>
        <v>-6.8977942620408413E-4</v>
      </c>
      <c r="T170" s="15">
        <f t="shared" si="25"/>
        <v>8.0255619843731562E-6</v>
      </c>
      <c r="U170" s="15">
        <f t="shared" si="20"/>
        <v>-9.4056469162343286E-4</v>
      </c>
      <c r="W170" s="15">
        <f xml:space="preserve"> -(G170/G169-1)*([8]CpteExploitation!$DY176+[8]CpteExploitation!$GV176)/([8]CpteExploitation!$D176)</f>
        <v>-9.5517656529824036E-4</v>
      </c>
    </row>
    <row r="171" spans="1:23" x14ac:dyDescent="0.25">
      <c r="A171" s="14" t="s">
        <v>349</v>
      </c>
      <c r="B171" s="11">
        <v>3.6802269714035496E-2</v>
      </c>
      <c r="C171" s="11">
        <v>1.824342367533098E-2</v>
      </c>
      <c r="D171" s="11">
        <v>1.3637170163859502</v>
      </c>
      <c r="E171" s="11">
        <v>0.83227257246420883</v>
      </c>
      <c r="F171" s="11">
        <v>1.04744331680733</v>
      </c>
      <c r="G171" s="11">
        <v>3.1322966469177378E-2</v>
      </c>
      <c r="I171" s="15">
        <v>0.43153263338469117</v>
      </c>
      <c r="J171" s="15">
        <f t="shared" si="19"/>
        <v>8.4621968653247892E-4</v>
      </c>
      <c r="K171" s="15"/>
      <c r="L171" s="29">
        <v>188.87100000000001</v>
      </c>
      <c r="M171" s="29">
        <v>101.45099999999999</v>
      </c>
      <c r="N171" s="15"/>
      <c r="P171" s="15">
        <f t="shared" si="21"/>
        <v>3.7291786370558266E-3</v>
      </c>
      <c r="Q171" s="15">
        <f t="shared" si="22"/>
        <v>-3.9054006992708295E-3</v>
      </c>
      <c r="R171" s="15">
        <f t="shared" si="23"/>
        <v>-3.2282993021918584E-3</v>
      </c>
      <c r="S171" s="15">
        <f t="shared" si="24"/>
        <v>-5.073895760763146E-4</v>
      </c>
      <c r="T171" s="15">
        <f t="shared" si="25"/>
        <v>4.1258951194067181E-3</v>
      </c>
      <c r="U171" s="15">
        <f t="shared" si="20"/>
        <v>6.3223550760893674E-4</v>
      </c>
      <c r="W171" s="15">
        <f xml:space="preserve"> -(G171/G170-1)*([8]CpteExploitation!$DY177+[8]CpteExploitation!$GV177)/([8]CpteExploitation!$D177)</f>
        <v>6.3689414001209138E-4</v>
      </c>
    </row>
    <row r="172" spans="1:23" x14ac:dyDescent="0.25">
      <c r="A172" s="14" t="s">
        <v>350</v>
      </c>
      <c r="B172" s="11">
        <v>3.70983148296214E-2</v>
      </c>
      <c r="C172" s="11">
        <v>1.8271670137165207E-2</v>
      </c>
      <c r="D172" s="11">
        <v>1.3598767326138288</v>
      </c>
      <c r="E172" s="11">
        <v>0.83308512521285871</v>
      </c>
      <c r="F172" s="11">
        <v>1.0457274682215496</v>
      </c>
      <c r="G172" s="11">
        <v>3.1762649050994025E-2</v>
      </c>
      <c r="I172" s="15">
        <v>0.43465834737911035</v>
      </c>
      <c r="J172" s="15">
        <f t="shared" si="19"/>
        <v>3.1257139944191881E-3</v>
      </c>
      <c r="K172" s="15"/>
      <c r="L172" s="29">
        <v>191.042</v>
      </c>
      <c r="M172" s="29">
        <v>101.935</v>
      </c>
      <c r="N172" s="15"/>
      <c r="P172" s="15">
        <f t="shared" si="21"/>
        <v>4.32090132655425E-3</v>
      </c>
      <c r="Q172" s="15">
        <f t="shared" si="22"/>
        <v>-8.3166564939847183E-4</v>
      </c>
      <c r="R172" s="15">
        <f t="shared" si="23"/>
        <v>1.512620945827755E-3</v>
      </c>
      <c r="S172" s="15">
        <f t="shared" si="24"/>
        <v>-5.2441732816969097E-4</v>
      </c>
      <c r="T172" s="15">
        <f t="shared" si="25"/>
        <v>-8.7991249221952214E-4</v>
      </c>
      <c r="U172" s="15">
        <f t="shared" si="20"/>
        <v>-4.7181280817513191E-4</v>
      </c>
      <c r="W172" s="15">
        <f xml:space="preserve"> -(G172/G171-1)*([8]CpteExploitation!$DY178+[8]CpteExploitation!$GV178)/([8]CpteExploitation!$D178)</f>
        <v>-4.3968258181665063E-4</v>
      </c>
    </row>
    <row r="173" spans="1:23" x14ac:dyDescent="0.25">
      <c r="A173" s="14" t="s">
        <v>351</v>
      </c>
      <c r="B173" s="11">
        <v>3.7422635581048511E-2</v>
      </c>
      <c r="C173" s="11">
        <v>1.8246929802070613E-2</v>
      </c>
      <c r="D173" s="11">
        <v>1.3704716154887338</v>
      </c>
      <c r="E173" s="11">
        <v>0.83404738790772304</v>
      </c>
      <c r="F173" s="11">
        <v>1.0410714570437773</v>
      </c>
      <c r="G173" s="11">
        <v>3.1692878692059674E-2</v>
      </c>
      <c r="I173" s="15">
        <v>0.43295976445462747</v>
      </c>
      <c r="J173" s="15">
        <f t="shared" si="19"/>
        <v>-1.6985829244828832E-3</v>
      </c>
      <c r="K173" s="15"/>
      <c r="L173" s="29">
        <v>192.91399999999999</v>
      </c>
      <c r="M173" s="29">
        <v>103.276</v>
      </c>
      <c r="N173" s="15"/>
      <c r="P173" s="15">
        <f t="shared" si="21"/>
        <v>4.6646066414920287E-3</v>
      </c>
      <c r="Q173" s="15">
        <f t="shared" si="22"/>
        <v>7.2247330137787172E-4</v>
      </c>
      <c r="R173" s="15">
        <f t="shared" si="23"/>
        <v>-4.15710590037798E-3</v>
      </c>
      <c r="S173" s="15">
        <f t="shared" si="24"/>
        <v>-6.1630932715306017E-4</v>
      </c>
      <c r="T173" s="15">
        <f t="shared" si="25"/>
        <v>-2.3756910941704883E-3</v>
      </c>
      <c r="U173" s="15">
        <f t="shared" si="20"/>
        <v>6.3443454348744658E-5</v>
      </c>
      <c r="W173" s="15">
        <f xml:space="preserve"> -(G173/G172-1)*([8]CpteExploitation!$DY179+[8]CpteExploitation!$GV179)/([8]CpteExploitation!$D179)</f>
        <v>6.9770358934352175E-5</v>
      </c>
    </row>
    <row r="174" spans="1:23" x14ac:dyDescent="0.25">
      <c r="A174" s="14" t="s">
        <v>352</v>
      </c>
      <c r="B174" s="11">
        <v>3.7854808611631173E-2</v>
      </c>
      <c r="C174" s="11">
        <v>1.8310476322440469E-2</v>
      </c>
      <c r="D174" s="11">
        <v>1.376366922133256</v>
      </c>
      <c r="E174" s="11">
        <v>0.83505492174458396</v>
      </c>
      <c r="F174" s="11">
        <v>1.0445645325614166</v>
      </c>
      <c r="G174" s="11">
        <v>3.2741981555537411E-2</v>
      </c>
      <c r="I174" s="15">
        <v>0.43504141842814004</v>
      </c>
      <c r="J174" s="15">
        <f t="shared" si="19"/>
        <v>2.081653973512565E-3</v>
      </c>
      <c r="K174" s="15"/>
      <c r="L174" s="29">
        <v>196.048</v>
      </c>
      <c r="M174" s="29">
        <v>104.34099999999999</v>
      </c>
      <c r="N174" s="15"/>
      <c r="P174" s="15">
        <f t="shared" si="21"/>
        <v>6.1824263853527024E-3</v>
      </c>
      <c r="Q174" s="15">
        <f t="shared" si="22"/>
        <v>-1.8643937410975581E-3</v>
      </c>
      <c r="R174" s="15">
        <f t="shared" si="23"/>
        <v>-2.3028837622873959E-3</v>
      </c>
      <c r="S174" s="15">
        <f t="shared" si="24"/>
        <v>-6.4670255470359466E-4</v>
      </c>
      <c r="T174" s="15">
        <f t="shared" si="25"/>
        <v>1.7962347666002243E-3</v>
      </c>
      <c r="U174" s="15">
        <f t="shared" si="20"/>
        <v>-1.083027120351813E-3</v>
      </c>
      <c r="W174" s="15">
        <f xml:space="preserve"> -(G174/G173-1)*([8]CpteExploitation!$DY180+[8]CpteExploitation!$GV180)/([8]CpteExploitation!$D180)</f>
        <v>-1.0491028634777345E-3</v>
      </c>
    </row>
    <row r="175" spans="1:23" x14ac:dyDescent="0.25">
      <c r="A175" s="14" t="s">
        <v>353</v>
      </c>
      <c r="B175" s="11">
        <v>3.8004000080186652E-2</v>
      </c>
      <c r="C175" s="11">
        <v>1.8353277598013917E-2</v>
      </c>
      <c r="D175" s="11">
        <v>1.3676836780163035</v>
      </c>
      <c r="E175" s="11">
        <v>0.83614474923938342</v>
      </c>
      <c r="F175" s="11">
        <v>1.0389018118012709</v>
      </c>
      <c r="G175" s="11">
        <v>3.3513150052722457E-2</v>
      </c>
      <c r="I175" s="15">
        <v>0.43489666906082691</v>
      </c>
      <c r="J175" s="15">
        <f t="shared" si="19"/>
        <v>-1.4474936731312393E-4</v>
      </c>
      <c r="K175" s="15"/>
      <c r="L175" s="29">
        <v>196.31100000000001</v>
      </c>
      <c r="M175" s="29">
        <v>104.357</v>
      </c>
      <c r="N175" s="15"/>
      <c r="P175" s="15">
        <f t="shared" si="21"/>
        <v>2.0975654098602022E-3</v>
      </c>
      <c r="Q175" s="15">
        <f t="shared" si="22"/>
        <v>-1.2440838392900665E-3</v>
      </c>
      <c r="R175" s="15">
        <f t="shared" si="23"/>
        <v>3.3576881848427164E-3</v>
      </c>
      <c r="S175" s="15">
        <f t="shared" si="24"/>
        <v>-6.9460083135336307E-4</v>
      </c>
      <c r="T175" s="15">
        <f t="shared" si="25"/>
        <v>-2.8852433528208732E-3</v>
      </c>
      <c r="U175" s="15">
        <f t="shared" si="20"/>
        <v>-7.7607493855173966E-4</v>
      </c>
      <c r="W175" s="15">
        <f xml:space="preserve"> -(G175/G174-1)*([8]CpteExploitation!$DY181+[8]CpteExploitation!$GV181)/([8]CpteExploitation!$D181)</f>
        <v>-7.7116849718504728E-4</v>
      </c>
    </row>
    <row r="176" spans="1:23" x14ac:dyDescent="0.25">
      <c r="A176" s="14" t="s">
        <v>354</v>
      </c>
      <c r="B176" s="11">
        <v>3.8024269986158453E-2</v>
      </c>
      <c r="C176" s="11">
        <v>1.8413854628592019E-2</v>
      </c>
      <c r="D176" s="11">
        <v>1.3714539354299664</v>
      </c>
      <c r="E176" s="11">
        <v>0.83708822166318686</v>
      </c>
      <c r="F176" s="11">
        <v>1.04051561996706</v>
      </c>
      <c r="G176" s="11">
        <v>3.3985199501563972E-2</v>
      </c>
      <c r="I176" s="15">
        <v>0.43171172087582327</v>
      </c>
      <c r="J176" s="15">
        <f t="shared" si="19"/>
        <v>-3.1849481850036443E-3</v>
      </c>
      <c r="K176" s="15"/>
      <c r="L176" s="29">
        <v>196.61500000000001</v>
      </c>
      <c r="M176" s="29">
        <v>105.05200000000001</v>
      </c>
      <c r="N176" s="15"/>
      <c r="P176" s="15">
        <f t="shared" si="21"/>
        <v>2.8353023259035539E-4</v>
      </c>
      <c r="Q176" s="15">
        <f t="shared" si="22"/>
        <v>-1.7545724174118085E-3</v>
      </c>
      <c r="R176" s="15">
        <f t="shared" si="23"/>
        <v>-1.4654205886440149E-3</v>
      </c>
      <c r="S176" s="15">
        <f t="shared" si="24"/>
        <v>-5.9982518204805221E-4</v>
      </c>
      <c r="T176" s="15">
        <f t="shared" si="25"/>
        <v>8.257609766609582E-4</v>
      </c>
      <c r="U176" s="15">
        <f t="shared" si="20"/>
        <v>-4.7442120615108247E-4</v>
      </c>
      <c r="W176" s="15">
        <f xml:space="preserve"> -(G176/G175-1)*([8]CpteExploitation!$DY182+[8]CpteExploitation!$GV182)/([8]CpteExploitation!$D182)</f>
        <v>-4.7204944884151793E-4</v>
      </c>
    </row>
    <row r="177" spans="1:23" x14ac:dyDescent="0.25">
      <c r="A177" s="14" t="s">
        <v>355</v>
      </c>
      <c r="B177" s="11">
        <v>3.8292636374445396E-2</v>
      </c>
      <c r="C177" s="11">
        <v>1.8525036603206479E-2</v>
      </c>
      <c r="D177" s="11">
        <v>1.3748776381220877</v>
      </c>
      <c r="E177" s="11">
        <v>0.83752088561255067</v>
      </c>
      <c r="F177" s="11">
        <v>1.0378933832573014</v>
      </c>
      <c r="G177" s="11">
        <v>3.4127675618939896E-2</v>
      </c>
      <c r="I177" s="15">
        <v>0.42914864238292494</v>
      </c>
      <c r="J177" s="15">
        <f t="shared" si="19"/>
        <v>-2.5630784928983297E-3</v>
      </c>
      <c r="K177" s="15"/>
      <c r="L177" s="29">
        <v>196.26300000000001</v>
      </c>
      <c r="M177" s="29">
        <v>105.339</v>
      </c>
      <c r="N177" s="15"/>
      <c r="P177" s="15">
        <f t="shared" si="21"/>
        <v>3.7709859461103816E-3</v>
      </c>
      <c r="Q177" s="15">
        <f t="shared" si="22"/>
        <v>-3.2260964710120058E-3</v>
      </c>
      <c r="R177" s="15">
        <f t="shared" si="23"/>
        <v>-1.3338361900862158E-3</v>
      </c>
      <c r="S177" s="15">
        <f t="shared" si="24"/>
        <v>-2.7616405846377264E-4</v>
      </c>
      <c r="T177" s="15">
        <f t="shared" si="25"/>
        <v>-1.3465142883370119E-3</v>
      </c>
      <c r="U177" s="15">
        <f t="shared" si="20"/>
        <v>-1.5145343110970562E-4</v>
      </c>
      <c r="W177" s="15">
        <f xml:space="preserve"> -(G177/G176-1)*([8]CpteExploitation!$DY183+[8]CpteExploitation!$GV183)/([8]CpteExploitation!$D183)</f>
        <v>-1.4247611737592183E-4</v>
      </c>
    </row>
    <row r="178" spans="1:23" x14ac:dyDescent="0.25">
      <c r="A178" s="14" t="s">
        <v>356</v>
      </c>
      <c r="B178" s="11">
        <v>3.8417095194900018E-2</v>
      </c>
      <c r="C178" s="11">
        <v>1.8593780174086364E-2</v>
      </c>
      <c r="D178" s="11">
        <v>1.37532331809275</v>
      </c>
      <c r="E178" s="11">
        <v>0.83790728619154031</v>
      </c>
      <c r="F178" s="11">
        <v>1.0450136440910371</v>
      </c>
      <c r="G178" s="11">
        <v>3.5786165116220126E-2</v>
      </c>
      <c r="I178" s="15">
        <v>0.43047831487161292</v>
      </c>
      <c r="J178" s="15">
        <f t="shared" si="19"/>
        <v>1.3296724886879829E-3</v>
      </c>
      <c r="K178" s="15"/>
      <c r="L178" s="29">
        <v>197.255</v>
      </c>
      <c r="M178" s="29">
        <v>105.28100000000001</v>
      </c>
      <c r="N178" s="15"/>
      <c r="P178" s="15">
        <f t="shared" si="21"/>
        <v>1.7444606247097583E-3</v>
      </c>
      <c r="Q178" s="15">
        <f t="shared" si="22"/>
        <v>-1.9916993022277779E-3</v>
      </c>
      <c r="R178" s="15">
        <f t="shared" si="23"/>
        <v>-1.7398420645877327E-4</v>
      </c>
      <c r="S178" s="15">
        <f t="shared" si="24"/>
        <v>-2.4762408322490131E-4</v>
      </c>
      <c r="T178" s="15">
        <f t="shared" si="25"/>
        <v>3.682085918570983E-3</v>
      </c>
      <c r="U178" s="15">
        <f t="shared" si="20"/>
        <v>-1.6835664626813057E-3</v>
      </c>
      <c r="W178" s="15">
        <f xml:space="preserve"> -(G178/G177-1)*([8]CpteExploitation!$DY184+[8]CpteExploitation!$GV184)/([8]CpteExploitation!$D184)</f>
        <v>-1.6584894972802272E-3</v>
      </c>
    </row>
    <row r="179" spans="1:23" x14ac:dyDescent="0.25">
      <c r="A179" s="14" t="s">
        <v>357</v>
      </c>
      <c r="B179" s="11">
        <v>3.8610201492287825E-2</v>
      </c>
      <c r="C179" s="11">
        <v>1.8617966277857535E-2</v>
      </c>
      <c r="D179" s="11">
        <v>1.3753227180394469</v>
      </c>
      <c r="E179" s="11">
        <v>0.838269684779269</v>
      </c>
      <c r="F179" s="11">
        <v>1.042783493783467</v>
      </c>
      <c r="G179" s="11">
        <v>3.6500058420413616E-2</v>
      </c>
      <c r="I179" s="15">
        <v>0.43038064709498147</v>
      </c>
      <c r="J179" s="15">
        <f t="shared" si="19"/>
        <v>-9.7667776631449321E-5</v>
      </c>
      <c r="K179" s="15"/>
      <c r="L179" s="29">
        <v>196.84899999999999</v>
      </c>
      <c r="M179" s="29">
        <v>104.944</v>
      </c>
      <c r="N179" s="15"/>
      <c r="P179" s="15">
        <f t="shared" si="21"/>
        <v>2.6828345704744726E-3</v>
      </c>
      <c r="Q179" s="15">
        <f t="shared" si="22"/>
        <v>-6.9425689338722854E-4</v>
      </c>
      <c r="R179" s="15">
        <f t="shared" si="23"/>
        <v>2.3286649438287092E-7</v>
      </c>
      <c r="S179" s="15">
        <f t="shared" si="24"/>
        <v>-2.3084076800853769E-4</v>
      </c>
      <c r="T179" s="15">
        <f t="shared" si="25"/>
        <v>-1.1390273561702536E-3</v>
      </c>
      <c r="U179" s="15">
        <f t="shared" si="20"/>
        <v>-7.1661019603428485E-4</v>
      </c>
      <c r="W179" s="15">
        <f xml:space="preserve"> -(G179/G178-1)*([8]CpteExploitation!$DY185+[8]CpteExploitation!$GV185)/([8]CpteExploitation!$D185)</f>
        <v>-7.1389330419348621E-4</v>
      </c>
    </row>
    <row r="180" spans="1:23" x14ac:dyDescent="0.25">
      <c r="A180" s="14" t="s">
        <v>358</v>
      </c>
      <c r="B180" s="11">
        <v>3.8778593766471067E-2</v>
      </c>
      <c r="C180" s="11">
        <v>1.8625137913783715E-2</v>
      </c>
      <c r="D180" s="11">
        <v>1.370934972670433</v>
      </c>
      <c r="E180" s="11">
        <v>0.83879360739053632</v>
      </c>
      <c r="F180" s="11">
        <v>1.0377947520211717</v>
      </c>
      <c r="G180" s="11">
        <v>3.716028840820855E-2</v>
      </c>
      <c r="I180" s="15">
        <v>0.43065329445826789</v>
      </c>
      <c r="J180" s="15">
        <f t="shared" si="19"/>
        <v>2.726473632864157E-4</v>
      </c>
      <c r="K180" s="15"/>
      <c r="L180" s="29">
        <v>196.52699999999999</v>
      </c>
      <c r="M180" s="29">
        <v>104.59</v>
      </c>
      <c r="N180" s="15"/>
      <c r="P180" s="15">
        <f t="shared" si="21"/>
        <v>2.3251153047507489E-3</v>
      </c>
      <c r="Q180" s="15">
        <f t="shared" si="22"/>
        <v>-2.0535741810923133E-4</v>
      </c>
      <c r="R180" s="15">
        <f t="shared" si="23"/>
        <v>1.7008311466282071E-3</v>
      </c>
      <c r="S180" s="15">
        <f t="shared" si="24"/>
        <v>-3.3320214002124893E-4</v>
      </c>
      <c r="T180" s="15">
        <f t="shared" si="25"/>
        <v>-2.5504762057856544E-3</v>
      </c>
      <c r="U180" s="15">
        <f t="shared" si="20"/>
        <v>-6.6426332417640578E-4</v>
      </c>
      <c r="W180" s="15">
        <f xml:space="preserve"> -(G180/G179-1)*([8]CpteExploitation!$DY186+[8]CpteExploitation!$GV186)/([8]CpteExploitation!$D186)</f>
        <v>-6.602299877949381E-4</v>
      </c>
    </row>
    <row r="181" spans="1:23" x14ac:dyDescent="0.25">
      <c r="A181" s="14" t="s">
        <v>359</v>
      </c>
      <c r="B181" s="11">
        <v>3.8872633074394453E-2</v>
      </c>
      <c r="C181" s="11">
        <v>1.8608940100752158E-2</v>
      </c>
      <c r="D181" s="11">
        <v>1.3710556943154921</v>
      </c>
      <c r="E181" s="11">
        <v>0.83940782313957929</v>
      </c>
      <c r="F181" s="11">
        <v>1.0338975169566997</v>
      </c>
      <c r="G181" s="11">
        <v>3.7879788975065311E-2</v>
      </c>
      <c r="I181" s="15">
        <v>0.42924159102229181</v>
      </c>
      <c r="J181" s="15">
        <f t="shared" si="19"/>
        <v>-1.4117034359760749E-3</v>
      </c>
      <c r="K181" s="15"/>
      <c r="L181" s="29">
        <v>196.75399999999999</v>
      </c>
      <c r="M181" s="29">
        <v>104.846</v>
      </c>
      <c r="N181" s="15"/>
      <c r="P181" s="15">
        <f t="shared" si="21"/>
        <v>1.2905811170112371E-3</v>
      </c>
      <c r="Q181" s="15">
        <f t="shared" si="22"/>
        <v>4.628335394272217E-4</v>
      </c>
      <c r="R181" s="15">
        <f t="shared" si="23"/>
        <v>-4.6863662617387718E-5</v>
      </c>
      <c r="S181" s="15">
        <f t="shared" si="24"/>
        <v>-3.8970302265127206E-4</v>
      </c>
      <c r="T181" s="15">
        <f t="shared" si="25"/>
        <v>-1.9985410334573388E-3</v>
      </c>
      <c r="U181" s="15">
        <f t="shared" si="20"/>
        <v>-7.3001037368853553E-4</v>
      </c>
      <c r="W181" s="15">
        <f xml:space="preserve"> -(G181/G180-1)*([8]CpteExploitation!$DY187+[8]CpteExploitation!$GV187)/([8]CpteExploitation!$D187)</f>
        <v>-7.1950056685675932E-4</v>
      </c>
    </row>
    <row r="182" spans="1:23" x14ac:dyDescent="0.25">
      <c r="A182" s="14" t="s">
        <v>360</v>
      </c>
      <c r="B182" s="11">
        <v>3.9117782814029736E-2</v>
      </c>
      <c r="C182" s="11">
        <v>1.8571831134119837E-2</v>
      </c>
      <c r="D182" s="11">
        <v>1.3728043253973436</v>
      </c>
      <c r="E182" s="11">
        <v>0.83992864067513462</v>
      </c>
      <c r="F182" s="11">
        <v>1.0294671929748702</v>
      </c>
      <c r="G182" s="11">
        <v>3.8300046540804142E-2</v>
      </c>
      <c r="I182" s="15">
        <v>0.42993585463081002</v>
      </c>
      <c r="J182" s="15">
        <f t="shared" si="19"/>
        <v>6.9426360851820856E-4</v>
      </c>
      <c r="K182" s="15"/>
      <c r="L182" s="29">
        <v>197.67599999999999</v>
      </c>
      <c r="M182" s="29">
        <v>105.117</v>
      </c>
      <c r="N182" s="15"/>
      <c r="P182" s="15">
        <f t="shared" si="21"/>
        <v>3.3605918770886721E-3</v>
      </c>
      <c r="Q182" s="15">
        <f t="shared" si="22"/>
        <v>1.0626384319414215E-3</v>
      </c>
      <c r="R182" s="15">
        <f t="shared" si="23"/>
        <v>-6.7962820303658423E-4</v>
      </c>
      <c r="S182" s="15">
        <f t="shared" si="24"/>
        <v>-3.3062895289901888E-4</v>
      </c>
      <c r="T182" s="15">
        <f t="shared" si="25"/>
        <v>-2.2834225741745445E-3</v>
      </c>
      <c r="U182" s="15">
        <f t="shared" si="20"/>
        <v>-4.3528697040173727E-4</v>
      </c>
      <c r="W182" s="15">
        <f xml:space="preserve"> -(G182/G181-1)*([8]CpteExploitation!$DY188+[8]CpteExploitation!$GV188)/([8]CpteExploitation!$D188)</f>
        <v>-4.2025756573882704E-4</v>
      </c>
    </row>
    <row r="183" spans="1:23" x14ac:dyDescent="0.25">
      <c r="A183" s="14" t="s">
        <v>361</v>
      </c>
      <c r="B183" s="11">
        <v>3.9343636649869049E-2</v>
      </c>
      <c r="C183" s="11">
        <v>1.8530066944922988E-2</v>
      </c>
      <c r="D183" s="11">
        <v>1.3709601995219787</v>
      </c>
      <c r="E183" s="11">
        <v>0.84090710318211237</v>
      </c>
      <c r="F183" s="11">
        <v>1.0272751413698109</v>
      </c>
      <c r="G183" s="11">
        <v>3.8646641393021867E-2</v>
      </c>
      <c r="I183" s="15">
        <v>0.43280532449256565</v>
      </c>
      <c r="J183" s="15">
        <f t="shared" si="19"/>
        <v>2.8694698617556247E-3</v>
      </c>
      <c r="K183" s="15"/>
      <c r="L183" s="29">
        <v>199.68100000000001</v>
      </c>
      <c r="M183" s="29">
        <v>105.542</v>
      </c>
      <c r="N183" s="15"/>
      <c r="P183" s="15">
        <f t="shared" si="21"/>
        <v>3.0702394880865432E-3</v>
      </c>
      <c r="Q183" s="15">
        <f t="shared" si="22"/>
        <v>1.1958269634898076E-3</v>
      </c>
      <c r="R183" s="15">
        <f t="shared" si="23"/>
        <v>7.1433336572254388E-4</v>
      </c>
      <c r="S183" s="15">
        <f t="shared" si="24"/>
        <v>-6.1947075985192791E-4</v>
      </c>
      <c r="T183" s="15">
        <f t="shared" si="25"/>
        <v>-1.1322889688026522E-3</v>
      </c>
      <c r="U183" s="15">
        <f t="shared" si="20"/>
        <v>-3.5917022688868993E-4</v>
      </c>
      <c r="W183" s="15">
        <f xml:space="preserve"> -(G183/G182-1)*([8]CpteExploitation!$DY189+[8]CpteExploitation!$GV189)/([8]CpteExploitation!$D189)</f>
        <v>-3.4659485221772411E-4</v>
      </c>
    </row>
    <row r="184" spans="1:23" x14ac:dyDescent="0.25">
      <c r="A184" s="14" t="s">
        <v>362</v>
      </c>
      <c r="B184" s="11">
        <v>3.9543621483230179E-2</v>
      </c>
      <c r="C184" s="11">
        <v>1.8560312096736514E-2</v>
      </c>
      <c r="D184" s="11">
        <v>1.3703965732367733</v>
      </c>
      <c r="E184" s="11">
        <v>0.84224351270858366</v>
      </c>
      <c r="F184" s="11">
        <v>1.0248233707704733</v>
      </c>
      <c r="G184" s="11">
        <v>3.9069942838996508E-2</v>
      </c>
      <c r="I184" s="15">
        <v>0.43231482216576689</v>
      </c>
      <c r="J184" s="15">
        <f t="shared" si="19"/>
        <v>-4.9050232679875849E-4</v>
      </c>
      <c r="K184" s="15"/>
      <c r="L184" s="29">
        <v>201.536</v>
      </c>
      <c r="M184" s="29">
        <v>106.536</v>
      </c>
      <c r="N184" s="15"/>
      <c r="P184" s="15">
        <f t="shared" si="21"/>
        <v>2.686650270487164E-3</v>
      </c>
      <c r="Q184" s="15">
        <f t="shared" si="22"/>
        <v>-8.6271501594654834E-4</v>
      </c>
      <c r="R184" s="15">
        <f t="shared" si="23"/>
        <v>2.1729761940418477E-4</v>
      </c>
      <c r="S184" s="15">
        <f t="shared" si="24"/>
        <v>-8.4000161021083037E-4</v>
      </c>
      <c r="T184" s="15">
        <f t="shared" si="25"/>
        <v>-1.2614836635573147E-3</v>
      </c>
      <c r="U184" s="15">
        <f t="shared" si="20"/>
        <v>-4.302499269754137E-4</v>
      </c>
      <c r="W184" s="15">
        <f xml:space="preserve"> -(G184/G183-1)*([8]CpteExploitation!$DY190+[8]CpteExploitation!$GV190)/([8]CpteExploitation!$D190)</f>
        <v>-4.2330144597463716E-4</v>
      </c>
    </row>
    <row r="185" spans="1:23" x14ac:dyDescent="0.25">
      <c r="A185" s="14" t="s">
        <v>363</v>
      </c>
      <c r="B185" s="11">
        <v>3.9780899275185147E-2</v>
      </c>
      <c r="C185" s="11">
        <v>1.8632408063811171E-2</v>
      </c>
      <c r="D185" s="11">
        <v>1.3751336489995418</v>
      </c>
      <c r="E185" s="11">
        <v>0.8436040412963064</v>
      </c>
      <c r="F185" s="11">
        <v>1.0274905157344822</v>
      </c>
      <c r="G185" s="11">
        <v>3.9500734214390598E-2</v>
      </c>
      <c r="I185" s="15">
        <v>0.43169358786098866</v>
      </c>
      <c r="J185" s="15">
        <f t="shared" si="19"/>
        <v>-6.2123430477822872E-4</v>
      </c>
      <c r="K185" s="15"/>
      <c r="L185" s="29">
        <v>204.3</v>
      </c>
      <c r="M185" s="29">
        <v>108.036</v>
      </c>
      <c r="N185" s="15"/>
      <c r="P185" s="15">
        <f t="shared" si="21"/>
        <v>3.1719359126870725E-3</v>
      </c>
      <c r="Q185" s="15">
        <f t="shared" si="22"/>
        <v>-2.0533805741623254E-3</v>
      </c>
      <c r="R185" s="15">
        <f t="shared" si="23"/>
        <v>-1.8272914361373875E-3</v>
      </c>
      <c r="S185" s="15">
        <f t="shared" si="24"/>
        <v>-8.5391324368971466E-4</v>
      </c>
      <c r="T185" s="15">
        <f t="shared" si="25"/>
        <v>1.3757557996975081E-3</v>
      </c>
      <c r="U185" s="15">
        <f t="shared" si="20"/>
        <v>-4.3434076317338177E-4</v>
      </c>
      <c r="W185" s="15">
        <f xml:space="preserve"> -(G185/G184-1)*([8]CpteExploitation!$DY191+[8]CpteExploitation!$GV191)/([8]CpteExploitation!$D191)</f>
        <v>-4.3079137539409475E-4</v>
      </c>
    </row>
    <row r="186" spans="1:23" x14ac:dyDescent="0.25">
      <c r="A186" s="14" t="s">
        <v>364</v>
      </c>
      <c r="B186" s="11">
        <v>3.9915559966602079E-2</v>
      </c>
      <c r="C186" s="11">
        <v>1.8715459500755479E-2</v>
      </c>
      <c r="D186" s="11">
        <v>1.3687987086685667</v>
      </c>
      <c r="E186" s="11">
        <v>0.84475164232714206</v>
      </c>
      <c r="F186" s="11">
        <v>1.0255038547893647</v>
      </c>
      <c r="G186" s="11">
        <v>4.002708086756189E-2</v>
      </c>
      <c r="I186" s="15">
        <v>0.43129691054059449</v>
      </c>
      <c r="J186" s="15">
        <f t="shared" si="19"/>
        <v>-3.9667732039416759E-4</v>
      </c>
      <c r="K186" s="15"/>
      <c r="L186" s="29">
        <v>205.31100000000001</v>
      </c>
      <c r="M186" s="29">
        <v>108.54300000000001</v>
      </c>
      <c r="N186" s="15"/>
      <c r="P186" s="15">
        <f t="shared" si="21"/>
        <v>1.7900549923230732E-3</v>
      </c>
      <c r="Q186" s="15">
        <f t="shared" si="22"/>
        <v>-2.3571015502992379E-3</v>
      </c>
      <c r="R186" s="15">
        <f t="shared" si="23"/>
        <v>2.4361147927691087E-3</v>
      </c>
      <c r="S186" s="15">
        <f t="shared" si="24"/>
        <v>-7.1937014123370669E-4</v>
      </c>
      <c r="T186" s="15">
        <f t="shared" si="25"/>
        <v>-1.0224593765442243E-3</v>
      </c>
      <c r="U186" s="15">
        <f t="shared" si="20"/>
        <v>-5.2391603740918071E-4</v>
      </c>
      <c r="W186" s="15">
        <f xml:space="preserve"> -(G186/G185-1)*([8]CpteExploitation!$DY192+[8]CpteExploitation!$GV192)/([8]CpteExploitation!$D192)</f>
        <v>-5.2634665317128791E-4</v>
      </c>
    </row>
    <row r="187" spans="1:23" x14ac:dyDescent="0.25">
      <c r="A187" s="14" t="s">
        <v>365</v>
      </c>
      <c r="B187" s="11">
        <v>4.008266543313603E-2</v>
      </c>
      <c r="C187" s="11">
        <v>1.8827349042528273E-2</v>
      </c>
      <c r="D187" s="11">
        <v>1.3685098406747891</v>
      </c>
      <c r="E187" s="11">
        <v>0.84580395044479484</v>
      </c>
      <c r="F187" s="11">
        <v>1.0278328059575146</v>
      </c>
      <c r="G187" s="11">
        <v>4.0649935276956664E-2</v>
      </c>
      <c r="I187" s="15">
        <v>0.43038408779149523</v>
      </c>
      <c r="J187" s="15">
        <f t="shared" si="19"/>
        <v>-9.1282274909926242E-4</v>
      </c>
      <c r="K187" s="15"/>
      <c r="L187" s="29">
        <v>207.036</v>
      </c>
      <c r="M187" s="29">
        <v>109.515</v>
      </c>
      <c r="N187" s="15"/>
      <c r="P187" s="15">
        <f t="shared" si="21"/>
        <v>2.2132885304619438E-3</v>
      </c>
      <c r="Q187" s="15">
        <f t="shared" si="22"/>
        <v>-3.160665990873667E-3</v>
      </c>
      <c r="R187" s="15">
        <f t="shared" si="23"/>
        <v>1.1157051580562947E-4</v>
      </c>
      <c r="S187" s="15">
        <f t="shared" si="24"/>
        <v>-6.5857232773984694E-4</v>
      </c>
      <c r="T187" s="15">
        <f t="shared" si="25"/>
        <v>1.2006396680348597E-3</v>
      </c>
      <c r="U187" s="15">
        <f t="shared" si="20"/>
        <v>-6.1908314478818153E-4</v>
      </c>
      <c r="W187" s="15">
        <f xml:space="preserve"> -(G187/G186-1)*([8]CpteExploitation!$DY193+[8]CpteExploitation!$GV193)/([8]CpteExploitation!$D193)</f>
        <v>-6.2285440939477041E-4</v>
      </c>
    </row>
    <row r="188" spans="1:23" x14ac:dyDescent="0.25">
      <c r="A188" s="14" t="s">
        <v>366</v>
      </c>
      <c r="B188" s="11">
        <v>4.021130021451319E-2</v>
      </c>
      <c r="C188" s="11">
        <v>1.8866219713345723E-2</v>
      </c>
      <c r="D188" s="11">
        <v>1.3645444280378702</v>
      </c>
      <c r="E188" s="11">
        <v>0.84647029732598755</v>
      </c>
      <c r="F188" s="11">
        <v>1.0211004540729314</v>
      </c>
      <c r="G188" s="11">
        <v>4.1069842863209922E-2</v>
      </c>
      <c r="I188" s="15">
        <v>0.42820740511949346</v>
      </c>
      <c r="J188" s="15">
        <f t="shared" si="19"/>
        <v>-2.1766826720017729E-3</v>
      </c>
      <c r="K188" s="15"/>
      <c r="L188" s="29">
        <v>207.208</v>
      </c>
      <c r="M188" s="29">
        <v>109.97</v>
      </c>
      <c r="N188" s="15"/>
      <c r="P188" s="15">
        <f t="shared" si="21"/>
        <v>1.6975772959024588E-3</v>
      </c>
      <c r="Q188" s="15">
        <f t="shared" si="22"/>
        <v>-1.0920954573313212E-3</v>
      </c>
      <c r="R188" s="15">
        <f t="shared" si="23"/>
        <v>1.5327389742336316E-3</v>
      </c>
      <c r="S188" s="15">
        <f t="shared" si="24"/>
        <v>-4.1673348628844882E-4</v>
      </c>
      <c r="T188" s="15">
        <f t="shared" si="25"/>
        <v>-3.4647513399399298E-3</v>
      </c>
      <c r="U188" s="15">
        <f t="shared" si="20"/>
        <v>-4.3341865857816388E-4</v>
      </c>
      <c r="W188" s="15">
        <f xml:space="preserve"> -(G188/G187-1)*([8]CpteExploitation!$DY194+[8]CpteExploitation!$GV194)/([8]CpteExploitation!$D194)</f>
        <v>-4.1990758625325982E-4</v>
      </c>
    </row>
    <row r="189" spans="1:23" x14ac:dyDescent="0.25">
      <c r="A189" s="14" t="s">
        <v>367</v>
      </c>
      <c r="B189" s="11">
        <v>4.0213065852704864E-2</v>
      </c>
      <c r="C189" s="11">
        <v>1.890742613015118E-2</v>
      </c>
      <c r="D189" s="11">
        <v>1.3604296937630271</v>
      </c>
      <c r="E189" s="11">
        <v>0.8468934071616866</v>
      </c>
      <c r="F189" s="11">
        <v>1.0184646073051602</v>
      </c>
      <c r="G189" s="11">
        <v>4.179726302186304E-2</v>
      </c>
      <c r="I189" s="15">
        <v>0.42630990153436654</v>
      </c>
      <c r="J189" s="15">
        <f t="shared" si="19"/>
        <v>-1.897503585126914E-3</v>
      </c>
      <c r="K189" s="15"/>
      <c r="L189" s="29">
        <v>207.38200000000001</v>
      </c>
      <c r="M189" s="29">
        <v>110.30500000000001</v>
      </c>
      <c r="N189" s="15"/>
      <c r="P189" s="15">
        <f t="shared" si="21"/>
        <v>2.3303508097302723E-5</v>
      </c>
      <c r="Q189" s="15">
        <f t="shared" si="22"/>
        <v>-1.1591714323295615E-3</v>
      </c>
      <c r="R189" s="15">
        <f t="shared" si="23"/>
        <v>1.6003752265543745E-3</v>
      </c>
      <c r="S189" s="15">
        <f t="shared" si="24"/>
        <v>-2.6528280687128792E-4</v>
      </c>
      <c r="T189" s="15">
        <f t="shared" si="25"/>
        <v>-1.3699963063452695E-3</v>
      </c>
      <c r="U189" s="15">
        <f t="shared" si="20"/>
        <v>-7.2673177423247196E-4</v>
      </c>
      <c r="W189" s="15">
        <f xml:space="preserve"> -(G189/G188-1)*([8]CpteExploitation!$DY195+[8]CpteExploitation!$GV195)/([8]CpteExploitation!$D195)</f>
        <v>-7.2742015865311853E-4</v>
      </c>
    </row>
    <row r="190" spans="1:23" x14ac:dyDescent="0.25">
      <c r="A190" s="14" t="s">
        <v>368</v>
      </c>
      <c r="B190" s="11">
        <v>4.0654667846533092E-2</v>
      </c>
      <c r="C190" s="11">
        <v>1.894105937926005E-2</v>
      </c>
      <c r="D190" s="11">
        <v>1.3623243495107535</v>
      </c>
      <c r="E190" s="11">
        <v>0.84717464129953868</v>
      </c>
      <c r="F190" s="11">
        <v>1.0154488739595318</v>
      </c>
      <c r="G190" s="11">
        <v>4.2175249624669356E-2</v>
      </c>
      <c r="I190" s="15">
        <v>0.42829635631389557</v>
      </c>
      <c r="J190" s="15">
        <f t="shared" si="19"/>
        <v>1.9864547795290233E-3</v>
      </c>
      <c r="K190" s="15"/>
      <c r="L190" s="29">
        <v>209.815</v>
      </c>
      <c r="M190" s="29">
        <v>111.10299999999999</v>
      </c>
      <c r="N190" s="15"/>
      <c r="P190" s="15">
        <f t="shared" si="21"/>
        <v>5.8410104192322286E-3</v>
      </c>
      <c r="Q190" s="15">
        <f t="shared" si="22"/>
        <v>-9.4615121648817429E-4</v>
      </c>
      <c r="R190" s="15">
        <f t="shared" si="23"/>
        <v>-7.4076140977232376E-4</v>
      </c>
      <c r="S190" s="15">
        <f t="shared" si="24"/>
        <v>-1.7662957550590463E-4</v>
      </c>
      <c r="T190" s="15">
        <f t="shared" si="25"/>
        <v>-1.5749658344956271E-3</v>
      </c>
      <c r="U190" s="15">
        <f t="shared" si="20"/>
        <v>-4.1604760344117584E-4</v>
      </c>
      <c r="W190" s="15">
        <f xml:space="preserve"> -(G190/G189-1)*([8]CpteExploitation!$DY196+[8]CpteExploitation!$GV196)/([8]CpteExploitation!$D196)</f>
        <v>-3.7798660280631818E-4</v>
      </c>
    </row>
    <row r="191" spans="1:23" x14ac:dyDescent="0.25">
      <c r="A191" s="14" t="s">
        <v>369</v>
      </c>
      <c r="B191" s="11">
        <v>4.0826476115983425E-2</v>
      </c>
      <c r="C191" s="11">
        <v>1.8994654351799888E-2</v>
      </c>
      <c r="D191" s="11">
        <v>1.3633125556544969</v>
      </c>
      <c r="E191" s="11">
        <v>0.84733672908753233</v>
      </c>
      <c r="F191" s="11">
        <v>1.0105597019573969</v>
      </c>
      <c r="G191" s="11">
        <v>4.2894192105451E-2</v>
      </c>
      <c r="I191" s="15">
        <v>0.42526350852982464</v>
      </c>
      <c r="J191" s="15">
        <f t="shared" si="19"/>
        <v>-3.0328477840709245E-3</v>
      </c>
      <c r="K191" s="15"/>
      <c r="L191" s="29">
        <v>210.14500000000001</v>
      </c>
      <c r="M191" s="29">
        <v>111.76300000000001</v>
      </c>
      <c r="N191" s="15"/>
      <c r="P191" s="15">
        <f t="shared" si="21"/>
        <v>2.2378083951377519E-3</v>
      </c>
      <c r="Q191" s="15">
        <f t="shared" si="22"/>
        <v>-1.4983353977477592E-3</v>
      </c>
      <c r="R191" s="15">
        <f t="shared" si="23"/>
        <v>-3.8411059193502422E-4</v>
      </c>
      <c r="S191" s="15">
        <f t="shared" si="24"/>
        <v>-1.0131333244529201E-4</v>
      </c>
      <c r="T191" s="15">
        <f t="shared" si="25"/>
        <v>-2.5495674523577983E-3</v>
      </c>
      <c r="U191" s="15">
        <f t="shared" si="20"/>
        <v>-7.3732940472280182E-4</v>
      </c>
      <c r="W191" s="15">
        <f xml:space="preserve"> -(G191/G190-1)*([8]CpteExploitation!$DY197+[8]CpteExploitation!$GV197)/([8]CpteExploitation!$D197)</f>
        <v>-7.1894248078163963E-4</v>
      </c>
    </row>
    <row r="192" spans="1:23" x14ac:dyDescent="0.25">
      <c r="A192" s="14" t="s">
        <v>370</v>
      </c>
      <c r="B192" s="11">
        <v>4.1000003169180357E-2</v>
      </c>
      <c r="C192" s="11">
        <v>1.9104087466428853E-2</v>
      </c>
      <c r="D192" s="11">
        <v>1.3641698560233277</v>
      </c>
      <c r="E192" s="11">
        <v>0.84760362427465386</v>
      </c>
      <c r="F192" s="11">
        <v>1.0117814624470589</v>
      </c>
      <c r="G192" s="11">
        <v>4.3352683398782087E-2</v>
      </c>
      <c r="I192" s="15">
        <v>0.42415533170185721</v>
      </c>
      <c r="J192" s="15">
        <f t="shared" si="19"/>
        <v>-1.1081768279674331E-3</v>
      </c>
      <c r="K192" s="15"/>
      <c r="L192" s="29">
        <v>210.852</v>
      </c>
      <c r="M192" s="29">
        <v>112.27800000000001</v>
      </c>
      <c r="N192" s="15"/>
      <c r="P192" s="15">
        <f t="shared" si="21"/>
        <v>2.2604988234330567E-3</v>
      </c>
      <c r="Q192" s="15">
        <f t="shared" si="22"/>
        <v>-3.0640535743622177E-3</v>
      </c>
      <c r="R192" s="15">
        <f t="shared" si="23"/>
        <v>-3.3443873009769253E-4</v>
      </c>
      <c r="S192" s="15">
        <f t="shared" si="24"/>
        <v>-1.6751885653349186E-4</v>
      </c>
      <c r="T192" s="15">
        <f t="shared" si="25"/>
        <v>6.4298832908485436E-4</v>
      </c>
      <c r="U192" s="15">
        <f t="shared" si="20"/>
        <v>-4.4565281949194202E-4</v>
      </c>
      <c r="W192" s="15">
        <f xml:space="preserve"> -(G192/G191-1)*([8]CpteExploitation!$DY198+[8]CpteExploitation!$GV198)/([8]CpteExploitation!$D198)</f>
        <v>-4.5849129333108625E-4</v>
      </c>
    </row>
    <row r="193" spans="1:23" x14ac:dyDescent="0.25">
      <c r="A193" s="14" t="s">
        <v>371</v>
      </c>
      <c r="B193" s="11">
        <v>4.1145328697810797E-2</v>
      </c>
      <c r="C193" s="11">
        <v>1.9096412777395957E-2</v>
      </c>
      <c r="D193" s="11">
        <v>1.3596691696593755</v>
      </c>
      <c r="E193" s="11">
        <v>0.84809797924147157</v>
      </c>
      <c r="F193" s="11">
        <v>1.0075744020412991</v>
      </c>
      <c r="G193" s="11">
        <v>4.4039774203453085E-2</v>
      </c>
      <c r="I193" s="15">
        <v>0.42479038238975886</v>
      </c>
      <c r="J193" s="15">
        <f t="shared" si="19"/>
        <v>6.3505068790165042E-4</v>
      </c>
      <c r="K193" s="15"/>
      <c r="L193" s="29">
        <v>211.69499999999999</v>
      </c>
      <c r="M193" s="29">
        <v>112.446</v>
      </c>
      <c r="N193" s="15"/>
      <c r="P193" s="15">
        <f t="shared" si="21"/>
        <v>1.8874478645202256E-3</v>
      </c>
      <c r="Q193" s="15">
        <f t="shared" si="22"/>
        <v>2.1392002116079077E-4</v>
      </c>
      <c r="R193" s="15">
        <f t="shared" si="23"/>
        <v>1.7568199077319267E-3</v>
      </c>
      <c r="S193" s="15">
        <f t="shared" si="24"/>
        <v>-3.1057253006674203E-4</v>
      </c>
      <c r="T193" s="15">
        <f t="shared" si="25"/>
        <v>-2.2141598575116102E-3</v>
      </c>
      <c r="U193" s="15">
        <f t="shared" si="20"/>
        <v>-6.9840471793294022E-4</v>
      </c>
      <c r="W193" s="15">
        <f xml:space="preserve"> -(G193/G192-1)*([8]CpteExploitation!$DY199+[8]CpteExploitation!$GV199)/([8]CpteExploitation!$D199)</f>
        <v>-6.8709080467099315E-4</v>
      </c>
    </row>
    <row r="194" spans="1:23" x14ac:dyDescent="0.25">
      <c r="A194" s="14" t="s">
        <v>372</v>
      </c>
      <c r="B194" s="11">
        <v>4.1198175009113901E-2</v>
      </c>
      <c r="C194" s="11">
        <v>1.9088537678947849E-2</v>
      </c>
      <c r="D194" s="11">
        <v>1.3625828609856854</v>
      </c>
      <c r="E194" s="11">
        <v>0.84887326855488932</v>
      </c>
      <c r="F194" s="11">
        <v>1.0076762264570225</v>
      </c>
      <c r="G194" s="11">
        <v>4.5053786121071505E-2</v>
      </c>
      <c r="I194" s="15">
        <v>0.42310811127516462</v>
      </c>
      <c r="J194" s="15">
        <f t="shared" si="19"/>
        <v>-1.682271114594236E-3</v>
      </c>
      <c r="K194" s="15"/>
      <c r="L194" s="29">
        <v>213.345</v>
      </c>
      <c r="M194" s="29">
        <v>113.465</v>
      </c>
      <c r="N194" s="15"/>
      <c r="P194" s="15">
        <f t="shared" si="21"/>
        <v>6.8222487917534032E-4</v>
      </c>
      <c r="Q194" s="15">
        <f t="shared" si="22"/>
        <v>2.1904715080550252E-4</v>
      </c>
      <c r="R194" s="15">
        <f t="shared" si="23"/>
        <v>-1.1382658370635049E-3</v>
      </c>
      <c r="S194" s="15">
        <f t="shared" si="24"/>
        <v>-4.8556925412247896E-4</v>
      </c>
      <c r="T194" s="15">
        <f t="shared" si="25"/>
        <v>5.367946907463755E-5</v>
      </c>
      <c r="U194" s="15">
        <f t="shared" si="20"/>
        <v>-1.0133875224637328E-3</v>
      </c>
      <c r="W194" s="15">
        <f xml:space="preserve"> -(G194/G193-1)*([8]CpteExploitation!$DY200+[8]CpteExploitation!$GV200)/([8]CpteExploitation!$D200)</f>
        <v>-1.0140119176184194E-3</v>
      </c>
    </row>
    <row r="195" spans="1:23" x14ac:dyDescent="0.25">
      <c r="A195" s="14" t="s">
        <v>373</v>
      </c>
      <c r="B195" s="11">
        <v>4.1600171168223121E-2</v>
      </c>
      <c r="C195" s="11">
        <v>1.9170536128986896E-2</v>
      </c>
      <c r="D195" s="11">
        <v>1.3624740595854303</v>
      </c>
      <c r="E195" s="11">
        <v>0.84946006494323756</v>
      </c>
      <c r="F195" s="11">
        <v>1.0115013587218979</v>
      </c>
      <c r="G195" s="11">
        <v>4.5131869247740639E-2</v>
      </c>
      <c r="I195" s="15">
        <v>0.4275896129312175</v>
      </c>
      <c r="J195" s="15">
        <f t="shared" ref="J195:J258" si="26">I195-I194</f>
        <v>4.4815016560528775E-3</v>
      </c>
      <c r="K195" s="15"/>
      <c r="L195" s="29">
        <v>216.654</v>
      </c>
      <c r="M195" s="29">
        <v>114.238</v>
      </c>
      <c r="N195" s="15"/>
      <c r="P195" s="15">
        <f t="shared" si="21"/>
        <v>5.1894743994692193E-3</v>
      </c>
      <c r="Q195" s="15">
        <f t="shared" si="22"/>
        <v>-2.2846118869185262E-3</v>
      </c>
      <c r="R195" s="15">
        <f t="shared" si="23"/>
        <v>4.2466944161027745E-5</v>
      </c>
      <c r="S195" s="15">
        <f t="shared" si="24"/>
        <v>-3.6764107123455654E-4</v>
      </c>
      <c r="T195" s="15">
        <f t="shared" si="25"/>
        <v>2.0188539061922689E-3</v>
      </c>
      <c r="U195" s="15">
        <f t="shared" ref="U195:U258" si="27">J195-P195-Q195-R195-S195-T195</f>
        <v>-1.170406356165556E-4</v>
      </c>
      <c r="W195" s="15">
        <f xml:space="preserve"> -(G195/G194-1)*([8]CpteExploitation!$DY201+[8]CpteExploitation!$GV201)/([8]CpteExploitation!$D201)</f>
        <v>-7.8083126669130105E-5</v>
      </c>
    </row>
    <row r="196" spans="1:23" x14ac:dyDescent="0.25">
      <c r="A196" s="14" t="s">
        <v>374</v>
      </c>
      <c r="B196" s="11">
        <v>4.1955571175077935E-2</v>
      </c>
      <c r="C196" s="11">
        <v>1.9190930699762163E-2</v>
      </c>
      <c r="D196" s="11">
        <v>1.359794998047037</v>
      </c>
      <c r="E196" s="11">
        <v>0.84985542353921295</v>
      </c>
      <c r="F196" s="11">
        <v>1.0096789269787001</v>
      </c>
      <c r="G196" s="11">
        <v>4.4968397260336399E-2</v>
      </c>
      <c r="I196" s="15">
        <v>0.43150157444074311</v>
      </c>
      <c r="J196" s="15">
        <f t="shared" si="26"/>
        <v>3.9119615095256077E-3</v>
      </c>
      <c r="K196" s="15"/>
      <c r="L196" s="29">
        <v>219.44300000000001</v>
      </c>
      <c r="M196" s="29">
        <v>114.88500000000001</v>
      </c>
      <c r="N196" s="15"/>
      <c r="P196" s="15">
        <f t="shared" si="21"/>
        <v>4.504703321864323E-3</v>
      </c>
      <c r="Q196" s="15">
        <f t="shared" si="22"/>
        <v>-5.6095004917520368E-4</v>
      </c>
      <c r="R196" s="15">
        <f t="shared" si="23"/>
        <v>1.0368079691495916E-3</v>
      </c>
      <c r="S196" s="15">
        <f t="shared" si="24"/>
        <v>-2.4540991146687803E-4</v>
      </c>
      <c r="T196" s="15">
        <f t="shared" si="25"/>
        <v>-9.5001110162892246E-4</v>
      </c>
      <c r="U196" s="15">
        <f t="shared" si="27"/>
        <v>1.2682128078269717E-4</v>
      </c>
      <c r="W196" s="15">
        <f xml:space="preserve"> -(G196/G195-1)*([8]CpteExploitation!$DY202+[8]CpteExploitation!$GV202)/([8]CpteExploitation!$D202)</f>
        <v>1.6347198740424048E-4</v>
      </c>
    </row>
    <row r="197" spans="1:23" x14ac:dyDescent="0.25">
      <c r="A197" s="14" t="s">
        <v>375</v>
      </c>
      <c r="B197" s="11">
        <v>4.2327758111034945E-2</v>
      </c>
      <c r="C197" s="11">
        <v>1.9246574507819979E-2</v>
      </c>
      <c r="D197" s="11">
        <v>1.35472201734977</v>
      </c>
      <c r="E197" s="11">
        <v>0.85048712275118554</v>
      </c>
      <c r="F197" s="11">
        <v>1.0099686989943939</v>
      </c>
      <c r="G197" s="11">
        <v>4.5386694638318473E-2</v>
      </c>
      <c r="I197" s="15">
        <v>0.43588709135164944</v>
      </c>
      <c r="J197" s="15">
        <f t="shared" si="26"/>
        <v>4.3855169109063286E-3</v>
      </c>
      <c r="K197" s="15"/>
      <c r="L197" s="29">
        <v>223.083</v>
      </c>
      <c r="M197" s="29">
        <v>115.71899999999999</v>
      </c>
      <c r="N197" s="15"/>
      <c r="P197" s="15">
        <f t="shared" si="21"/>
        <v>4.6442232022288971E-3</v>
      </c>
      <c r="Q197" s="15">
        <f t="shared" si="22"/>
        <v>-1.5179672556229931E-3</v>
      </c>
      <c r="R197" s="15">
        <f t="shared" si="23"/>
        <v>1.9531309732822998E-3</v>
      </c>
      <c r="S197" s="15">
        <f t="shared" si="24"/>
        <v>-3.8914090227620151E-4</v>
      </c>
      <c r="T197" s="15">
        <f t="shared" si="25"/>
        <v>1.5025009190834424E-4</v>
      </c>
      <c r="U197" s="15">
        <f t="shared" si="27"/>
        <v>-4.5497919861401791E-4</v>
      </c>
      <c r="W197" s="15">
        <f xml:space="preserve"> -(G197/G196-1)*([8]CpteExploitation!$DY203+[8]CpteExploitation!$GV203)/([8]CpteExploitation!$D203)</f>
        <v>-4.1829737798207124E-4</v>
      </c>
    </row>
    <row r="198" spans="1:23" x14ac:dyDescent="0.25">
      <c r="A198" s="14" t="s">
        <v>376</v>
      </c>
      <c r="B198" s="11">
        <v>4.2700041161531824E-2</v>
      </c>
      <c r="C198" s="11">
        <v>1.9325847307865067E-2</v>
      </c>
      <c r="D198" s="11">
        <v>1.3573885549494458</v>
      </c>
      <c r="E198" s="11">
        <v>0.85110243008364328</v>
      </c>
      <c r="F198" s="11">
        <v>1.0111662976495654</v>
      </c>
      <c r="G198" s="11">
        <v>4.4054515532691227E-2</v>
      </c>
      <c r="I198" s="15">
        <v>0.43884209643901856</v>
      </c>
      <c r="J198" s="15">
        <f t="shared" si="26"/>
        <v>2.9550050873691225E-3</v>
      </c>
      <c r="K198" s="15"/>
      <c r="L198" s="29">
        <v>226.65100000000001</v>
      </c>
      <c r="M198" s="29">
        <v>117.20099999999999</v>
      </c>
      <c r="N198" s="15"/>
      <c r="P198" s="15">
        <f t="shared" si="21"/>
        <v>4.5623247235956083E-3</v>
      </c>
      <c r="Q198" s="15">
        <f t="shared" si="22"/>
        <v>-2.1365297718124038E-3</v>
      </c>
      <c r="R198" s="15">
        <f t="shared" si="23"/>
        <v>-1.0210234541704079E-3</v>
      </c>
      <c r="S198" s="15">
        <f t="shared" si="24"/>
        <v>-3.7528615599255065E-4</v>
      </c>
      <c r="T198" s="15">
        <f t="shared" si="25"/>
        <v>6.1509412808452774E-4</v>
      </c>
      <c r="U198" s="15">
        <f t="shared" si="27"/>
        <v>1.3104256176643485E-3</v>
      </c>
      <c r="W198" s="15">
        <f xml:space="preserve"> -(G198/G197-1)*([8]CpteExploitation!$DY204+[8]CpteExploitation!$GV204)/([8]CpteExploitation!$D204)</f>
        <v>1.3321791056272474E-3</v>
      </c>
    </row>
    <row r="199" spans="1:23" x14ac:dyDescent="0.25">
      <c r="A199" s="14" t="s">
        <v>377</v>
      </c>
      <c r="B199" s="11">
        <v>4.2873645228145275E-2</v>
      </c>
      <c r="C199" s="11">
        <v>1.9430418921988199E-2</v>
      </c>
      <c r="D199" s="11">
        <v>1.3545483656991237</v>
      </c>
      <c r="E199" s="11">
        <v>0.85192100394424308</v>
      </c>
      <c r="F199" s="11">
        <v>1.0111883013043073</v>
      </c>
      <c r="G199" s="11">
        <v>4.368501722684856E-2</v>
      </c>
      <c r="I199" s="15">
        <v>0.43912525163425814</v>
      </c>
      <c r="J199" s="15">
        <f t="shared" si="26"/>
        <v>2.8315519523958166E-4</v>
      </c>
      <c r="K199" s="15"/>
      <c r="L199" s="29">
        <v>229.00299999999999</v>
      </c>
      <c r="M199" s="29">
        <v>118.43899999999999</v>
      </c>
      <c r="N199" s="15"/>
      <c r="P199" s="15">
        <f t="shared" si="21"/>
        <v>2.1023512536784586E-3</v>
      </c>
      <c r="Q199" s="15">
        <f t="shared" si="22"/>
        <v>-2.7980079587716922E-3</v>
      </c>
      <c r="R199" s="15">
        <f t="shared" si="23"/>
        <v>1.0819738736672665E-3</v>
      </c>
      <c r="S199" s="15">
        <f t="shared" si="24"/>
        <v>-4.973357966104046E-4</v>
      </c>
      <c r="T199" s="15">
        <f t="shared" si="25"/>
        <v>1.1252419469294874E-5</v>
      </c>
      <c r="U199" s="15">
        <f t="shared" si="27"/>
        <v>3.8292140380665846E-4</v>
      </c>
      <c r="W199" s="15">
        <f xml:space="preserve"> -(G199/G198-1)*([8]CpteExploitation!$DY205+[8]CpteExploitation!$GV205)/([8]CpteExploitation!$D205)</f>
        <v>3.6949830584266636E-4</v>
      </c>
    </row>
    <row r="200" spans="1:23" x14ac:dyDescent="0.25">
      <c r="A200" s="14" t="s">
        <v>378</v>
      </c>
      <c r="B200" s="11">
        <v>4.2871851369930276E-2</v>
      </c>
      <c r="C200" s="11">
        <v>1.9637781591135679E-2</v>
      </c>
      <c r="D200" s="11">
        <v>1.3543566876111977</v>
      </c>
      <c r="E200" s="11">
        <v>0.85276011489737802</v>
      </c>
      <c r="F200" s="11">
        <v>1.0119236842510013</v>
      </c>
      <c r="G200" s="11">
        <v>4.3810119924715618E-2</v>
      </c>
      <c r="I200" s="15">
        <v>0.4333980987651101</v>
      </c>
      <c r="J200" s="15">
        <f t="shared" si="26"/>
        <v>-5.7271528691480444E-3</v>
      </c>
      <c r="K200" s="15"/>
      <c r="L200" s="29">
        <v>230.06100000000001</v>
      </c>
      <c r="M200" s="29">
        <v>120.27500000000001</v>
      </c>
      <c r="N200" s="15"/>
      <c r="P200" s="15">
        <f t="shared" si="21"/>
        <v>-2.1639701413750846E-5</v>
      </c>
      <c r="Q200" s="15">
        <f t="shared" si="22"/>
        <v>-5.5195283764695501E-3</v>
      </c>
      <c r="R200" s="15">
        <f t="shared" si="23"/>
        <v>7.3186589922759121E-5</v>
      </c>
      <c r="S200" s="15">
        <f t="shared" si="24"/>
        <v>-5.0941722346352814E-4</v>
      </c>
      <c r="T200" s="15">
        <f t="shared" si="25"/>
        <v>3.7612749201259183E-4</v>
      </c>
      <c r="U200" s="15">
        <f t="shared" si="27"/>
        <v>-1.2588164973656592E-4</v>
      </c>
      <c r="W200" s="15">
        <f xml:space="preserve"> -(G200/G199-1)*([8]CpteExploitation!$DY206+[8]CpteExploitation!$GV206)/([8]CpteExploitation!$D206)</f>
        <v>-1.2510269786705799E-4</v>
      </c>
    </row>
    <row r="201" spans="1:23" x14ac:dyDescent="0.25">
      <c r="A201" s="14" t="s">
        <v>379</v>
      </c>
      <c r="B201" s="11">
        <v>4.315626556334521E-2</v>
      </c>
      <c r="C201" s="11">
        <v>1.988090828941444E-2</v>
      </c>
      <c r="D201" s="11">
        <v>1.3532062507668454</v>
      </c>
      <c r="E201" s="11">
        <v>0.85320461249664792</v>
      </c>
      <c r="F201" s="11">
        <v>1.0147532114368583</v>
      </c>
      <c r="G201" s="11">
        <v>4.4110912374385434E-2</v>
      </c>
      <c r="I201" s="15">
        <v>0.43174257545515032</v>
      </c>
      <c r="J201" s="15">
        <f t="shared" si="26"/>
        <v>-1.6555233099597721E-3</v>
      </c>
      <c r="K201" s="15"/>
      <c r="L201" s="29">
        <v>231.46199999999999</v>
      </c>
      <c r="M201" s="29">
        <v>121.319</v>
      </c>
      <c r="N201" s="15"/>
      <c r="P201" s="15">
        <f t="shared" si="21"/>
        <v>3.468257943372913E-3</v>
      </c>
      <c r="Q201" s="15">
        <f t="shared" si="22"/>
        <v>-6.4725078991055441E-3</v>
      </c>
      <c r="R201" s="15">
        <f t="shared" si="23"/>
        <v>4.4408089332628465E-4</v>
      </c>
      <c r="S201" s="15">
        <f t="shared" si="24"/>
        <v>-2.7250526817166552E-4</v>
      </c>
      <c r="T201" s="15">
        <f t="shared" si="25"/>
        <v>1.4618353931352775E-3</v>
      </c>
      <c r="U201" s="15">
        <f t="shared" si="27"/>
        <v>-2.8468437251703794E-4</v>
      </c>
      <c r="W201" s="15">
        <f xml:space="preserve"> -(G201/G200-1)*([8]CpteExploitation!$DY207+[8]CpteExploitation!$GV207)/([8]CpteExploitation!$D207)</f>
        <v>-3.0079244966981893E-4</v>
      </c>
    </row>
    <row r="202" spans="1:23" x14ac:dyDescent="0.25">
      <c r="A202" s="14" t="s">
        <v>380</v>
      </c>
      <c r="B202" s="11">
        <v>4.3421541566951348E-2</v>
      </c>
      <c r="C202" s="11">
        <v>2.0049034873245802E-2</v>
      </c>
      <c r="D202" s="11">
        <v>1.3572052208702188</v>
      </c>
      <c r="E202" s="11">
        <v>0.85391890755338751</v>
      </c>
      <c r="F202" s="11">
        <v>1.0178564683207001</v>
      </c>
      <c r="G202" s="11">
        <v>4.4321815854478204E-2</v>
      </c>
      <c r="I202" s="15">
        <v>0.42995115310355458</v>
      </c>
      <c r="J202" s="15">
        <f t="shared" si="26"/>
        <v>-1.7914223515957395E-3</v>
      </c>
      <c r="K202" s="15"/>
      <c r="L202" s="29">
        <v>233.58699999999999</v>
      </c>
      <c r="M202" s="29">
        <v>122.804</v>
      </c>
      <c r="N202" s="15"/>
      <c r="P202" s="15">
        <f t="shared" si="21"/>
        <v>3.2218345157738249E-3</v>
      </c>
      <c r="Q202" s="15">
        <f t="shared" si="22"/>
        <v>-4.4325055408706519E-3</v>
      </c>
      <c r="R202" s="15">
        <f t="shared" si="23"/>
        <v>-1.5489353184442313E-3</v>
      </c>
      <c r="S202" s="15">
        <f t="shared" si="24"/>
        <v>-4.3880702372287451E-4</v>
      </c>
      <c r="T202" s="15">
        <f t="shared" si="25"/>
        <v>1.6028999430644684E-3</v>
      </c>
      <c r="U202" s="15">
        <f t="shared" si="27"/>
        <v>-1.9590892739627486E-4</v>
      </c>
      <c r="W202" s="15">
        <f xml:space="preserve"> -(G202/G201-1)*([8]CpteExploitation!$DY208+[8]CpteExploitation!$GV208)/([8]CpteExploitation!$D208)</f>
        <v>-2.1090348009277052E-4</v>
      </c>
    </row>
    <row r="203" spans="1:23" x14ac:dyDescent="0.25">
      <c r="A203" s="14" t="s">
        <v>381</v>
      </c>
      <c r="B203" s="11">
        <v>4.3367037120605252E-2</v>
      </c>
      <c r="C203" s="11">
        <v>2.0128968707129477E-2</v>
      </c>
      <c r="D203" s="11">
        <v>1.3513381147764005</v>
      </c>
      <c r="E203" s="11">
        <v>0.85482486094726984</v>
      </c>
      <c r="F203" s="11">
        <v>1.0161568400583394</v>
      </c>
      <c r="G203" s="11">
        <v>4.4433301178400393E-2</v>
      </c>
      <c r="I203" s="15">
        <v>0.42791699777748504</v>
      </c>
      <c r="J203" s="15">
        <f t="shared" si="26"/>
        <v>-2.0341553260695422E-3</v>
      </c>
      <c r="K203" s="15"/>
      <c r="L203" s="29">
        <v>235.31899999999999</v>
      </c>
      <c r="M203" s="29">
        <v>124.16500000000001</v>
      </c>
      <c r="N203" s="15"/>
      <c r="P203" s="15">
        <f t="shared" si="21"/>
        <v>-6.5991885729692866E-4</v>
      </c>
      <c r="Q203" s="15">
        <f t="shared" si="22"/>
        <v>-2.0960469985064341E-3</v>
      </c>
      <c r="R203" s="15">
        <f t="shared" si="23"/>
        <v>2.2727007953651556E-3</v>
      </c>
      <c r="S203" s="15">
        <f t="shared" si="24"/>
        <v>-5.5776732691610468E-4</v>
      </c>
      <c r="T203" s="15">
        <f t="shared" si="25"/>
        <v>-8.7787210109394141E-4</v>
      </c>
      <c r="U203" s="15">
        <f t="shared" si="27"/>
        <v>-1.1525083762128907E-4</v>
      </c>
      <c r="W203" s="15">
        <f xml:space="preserve"> -(G203/G202-1)*([8]CpteExploitation!$DY209+[8]CpteExploitation!$GV209)/([8]CpteExploitation!$D209)</f>
        <v>-1.1148532392218673E-4</v>
      </c>
    </row>
    <row r="204" spans="1:23" x14ac:dyDescent="0.25">
      <c r="A204" s="14" t="s">
        <v>382</v>
      </c>
      <c r="B204" s="11">
        <v>4.3723023689593341E-2</v>
      </c>
      <c r="C204" s="11">
        <v>2.0267691337887552E-2</v>
      </c>
      <c r="D204" s="11">
        <v>1.3507188267204133</v>
      </c>
      <c r="E204" s="11">
        <v>0.85553913573683438</v>
      </c>
      <c r="F204" s="11">
        <v>1.0164676675376292</v>
      </c>
      <c r="G204" s="11">
        <v>4.3969465648854955E-2</v>
      </c>
      <c r="I204" s="15">
        <v>0.42903273031475481</v>
      </c>
      <c r="J204" s="15">
        <f t="shared" si="26"/>
        <v>1.1157325372697646E-3</v>
      </c>
      <c r="K204" s="15"/>
      <c r="L204" s="29">
        <v>239.07499999999999</v>
      </c>
      <c r="M204" s="29">
        <v>125.991</v>
      </c>
      <c r="N204" s="15"/>
      <c r="P204" s="15">
        <f t="shared" si="21"/>
        <v>4.3312780026214031E-3</v>
      </c>
      <c r="Q204" s="15">
        <f t="shared" si="22"/>
        <v>-3.6363693641584881E-3</v>
      </c>
      <c r="R204" s="15">
        <f t="shared" si="23"/>
        <v>2.4180811769673494E-4</v>
      </c>
      <c r="S204" s="15">
        <f t="shared" si="24"/>
        <v>-4.4089012971912708E-4</v>
      </c>
      <c r="T204" s="15">
        <f t="shared" si="25"/>
        <v>1.6139900769358378E-4</v>
      </c>
      <c r="U204" s="15">
        <f t="shared" si="27"/>
        <v>4.5850690313565791E-4</v>
      </c>
      <c r="W204" s="15">
        <f xml:space="preserve"> -(G204/G203-1)*([8]CpteExploitation!$DY210+[8]CpteExploitation!$GV210)/([8]CpteExploitation!$D210)</f>
        <v>4.63835529545438E-4</v>
      </c>
    </row>
    <row r="205" spans="1:23" x14ac:dyDescent="0.25">
      <c r="A205" s="14" t="s">
        <v>383</v>
      </c>
      <c r="B205" s="11">
        <v>4.4172985534881644E-2</v>
      </c>
      <c r="C205" s="11">
        <v>2.0331004940554613E-2</v>
      </c>
      <c r="D205" s="11">
        <v>1.3497206703910614</v>
      </c>
      <c r="E205" s="11">
        <v>0.85601024922907332</v>
      </c>
      <c r="F205" s="11">
        <v>1.0125533652216032</v>
      </c>
      <c r="G205" s="11">
        <v>4.3483253902501046E-2</v>
      </c>
      <c r="I205" s="15">
        <v>0.43133812926034992</v>
      </c>
      <c r="J205" s="15">
        <f t="shared" si="26"/>
        <v>2.3053989455951163E-3</v>
      </c>
      <c r="K205" s="15"/>
      <c r="L205" s="29">
        <v>243.81800000000001</v>
      </c>
      <c r="M205" s="29">
        <v>128.048</v>
      </c>
      <c r="N205" s="15"/>
      <c r="P205" s="15">
        <f t="shared" si="21"/>
        <v>5.4233902933068547E-3</v>
      </c>
      <c r="Q205" s="15">
        <f t="shared" si="22"/>
        <v>-1.6462587764711897E-3</v>
      </c>
      <c r="R205" s="15">
        <f t="shared" si="23"/>
        <v>3.894385775717499E-4</v>
      </c>
      <c r="S205" s="15">
        <f t="shared" si="24"/>
        <v>-2.901957314673217E-4</v>
      </c>
      <c r="T205" s="15">
        <f t="shared" si="25"/>
        <v>-2.0293929832330823E-3</v>
      </c>
      <c r="U205" s="15">
        <f t="shared" si="27"/>
        <v>4.5841756588810528E-4</v>
      </c>
      <c r="W205" s="15">
        <f xml:space="preserve"> -(G205/G204-1)*([8]CpteExploitation!$DY211+[8]CpteExploitation!$GV211)/([8]CpteExploitation!$D211)</f>
        <v>4.8621174635390778E-4</v>
      </c>
    </row>
    <row r="206" spans="1:23" x14ac:dyDescent="0.25">
      <c r="A206" s="14" t="s">
        <v>384</v>
      </c>
      <c r="B206" s="11">
        <v>4.4426481897753764E-2</v>
      </c>
      <c r="C206" s="11">
        <v>2.0419802375258631E-2</v>
      </c>
      <c r="D206" s="11">
        <v>1.3454904556077181</v>
      </c>
      <c r="E206" s="11">
        <v>0.85625928894987269</v>
      </c>
      <c r="F206" s="11">
        <v>1.0106061373707924</v>
      </c>
      <c r="G206" s="11">
        <v>4.3946441155743483E-2</v>
      </c>
      <c r="I206" s="15">
        <v>0.43207892882311494</v>
      </c>
      <c r="J206" s="15">
        <f t="shared" si="26"/>
        <v>7.4079956276501546E-4</v>
      </c>
      <c r="K206" s="15"/>
      <c r="L206" s="29">
        <v>248.32499999999999</v>
      </c>
      <c r="M206" s="29">
        <v>130.11699999999999</v>
      </c>
      <c r="N206" s="15"/>
      <c r="P206" s="15">
        <f t="shared" si="21"/>
        <v>3.0138526435189079E-3</v>
      </c>
      <c r="Q206" s="15">
        <f t="shared" si="22"/>
        <v>-2.2937633468142126E-3</v>
      </c>
      <c r="R206" s="15">
        <f t="shared" si="23"/>
        <v>1.6459837932219152E-3</v>
      </c>
      <c r="S206" s="15">
        <f t="shared" si="24"/>
        <v>-1.5279061930005059E-4</v>
      </c>
      <c r="T206" s="15">
        <f t="shared" si="25"/>
        <v>-1.0099639826210679E-3</v>
      </c>
      <c r="U206" s="15">
        <f t="shared" si="27"/>
        <v>-4.6251892524047655E-4</v>
      </c>
      <c r="W206" s="15">
        <f xml:space="preserve"> -(G206/G205-1)*([8]CpteExploitation!$DY212+[8]CpteExploitation!$GV212)/([8]CpteExploitation!$D212)</f>
        <v>-4.6318725324244123E-4</v>
      </c>
    </row>
    <row r="207" spans="1:23" x14ac:dyDescent="0.25">
      <c r="A207" s="14" t="s">
        <v>385</v>
      </c>
      <c r="B207" s="11">
        <v>4.4782726467063758E-2</v>
      </c>
      <c r="C207" s="11">
        <v>2.0499558448509269E-2</v>
      </c>
      <c r="D207" s="11">
        <v>1.3396604310695406</v>
      </c>
      <c r="E207" s="11">
        <v>0.85710352990363348</v>
      </c>
      <c r="F207" s="11">
        <v>1.0127395163861661</v>
      </c>
      <c r="G207" s="11">
        <v>4.3758763568761523E-2</v>
      </c>
      <c r="I207" s="15">
        <v>0.43725284766751216</v>
      </c>
      <c r="J207" s="15">
        <f t="shared" si="26"/>
        <v>5.1739188443972184E-3</v>
      </c>
      <c r="K207" s="15"/>
      <c r="L207" s="29">
        <v>253.892</v>
      </c>
      <c r="M207" s="29">
        <v>131.76900000000001</v>
      </c>
      <c r="N207" s="15"/>
      <c r="P207" s="15">
        <f t="shared" si="21"/>
        <v>4.2016505250377359E-3</v>
      </c>
      <c r="Q207" s="15">
        <f t="shared" si="22"/>
        <v>-2.0465663370106595E-3</v>
      </c>
      <c r="R207" s="15">
        <f t="shared" si="23"/>
        <v>2.2704051263021789E-3</v>
      </c>
      <c r="S207" s="15">
        <f t="shared" si="24"/>
        <v>-5.1662416612160511E-4</v>
      </c>
      <c r="T207" s="15">
        <f t="shared" si="25"/>
        <v>1.1061134798367863E-3</v>
      </c>
      <c r="U207" s="15">
        <f t="shared" si="27"/>
        <v>1.5894021635278182E-4</v>
      </c>
      <c r="W207" s="15">
        <f xml:space="preserve"> -(G207/G206-1)*([8]CpteExploitation!$DY213+[8]CpteExploitation!$GV213)/([8]CpteExploitation!$D213)</f>
        <v>1.8767758698195948E-4</v>
      </c>
    </row>
    <row r="208" spans="1:23" x14ac:dyDescent="0.25">
      <c r="A208" s="14" t="s">
        <v>386</v>
      </c>
      <c r="B208" s="11">
        <v>4.4892137818218998E-2</v>
      </c>
      <c r="C208" s="11">
        <v>2.0480693838329282E-2</v>
      </c>
      <c r="D208" s="11">
        <v>1.3395179035807161</v>
      </c>
      <c r="E208" s="11">
        <v>0.85824703871938302</v>
      </c>
      <c r="F208" s="11">
        <v>1.0108658685350307</v>
      </c>
      <c r="G208" s="11">
        <v>4.2949182353875535E-2</v>
      </c>
      <c r="I208" s="15">
        <v>0.43819711063501715</v>
      </c>
      <c r="J208" s="15">
        <f t="shared" si="26"/>
        <v>9.4426296750499406E-4</v>
      </c>
      <c r="K208" s="15"/>
      <c r="L208" s="29">
        <v>258.11900000000003</v>
      </c>
      <c r="M208" s="29">
        <v>133.92500000000001</v>
      </c>
      <c r="N208" s="15"/>
      <c r="P208" s="15">
        <f t="shared" si="21"/>
        <v>1.2679907455713597E-3</v>
      </c>
      <c r="Q208" s="15">
        <f t="shared" si="22"/>
        <v>4.7760356741255493E-4</v>
      </c>
      <c r="R208" s="15">
        <f t="shared" si="23"/>
        <v>5.5216406191521642E-5</v>
      </c>
      <c r="S208" s="15">
        <f t="shared" si="24"/>
        <v>-6.9242137612739901E-4</v>
      </c>
      <c r="T208" s="15">
        <f t="shared" si="25"/>
        <v>-9.601839594940287E-4</v>
      </c>
      <c r="U208" s="15">
        <f t="shared" si="27"/>
        <v>7.9605758395098541E-4</v>
      </c>
      <c r="W208" s="15">
        <f xml:space="preserve"> -(G208/G207-1)*([8]CpteExploitation!$DY214+[8]CpteExploitation!$GV214)/([8]CpteExploitation!$D214)</f>
        <v>8.0958121488598853E-4</v>
      </c>
    </row>
    <row r="209" spans="1:23" x14ac:dyDescent="0.25">
      <c r="A209" s="14" t="s">
        <v>387</v>
      </c>
      <c r="B209" s="11">
        <v>4.4977323126925144E-2</v>
      </c>
      <c r="C209" s="11">
        <v>2.0595969067447251E-2</v>
      </c>
      <c r="D209" s="11">
        <v>1.3361108932632737</v>
      </c>
      <c r="E209" s="11">
        <v>0.85943678867013173</v>
      </c>
      <c r="F209" s="11">
        <v>1.0086265630922946</v>
      </c>
      <c r="G209" s="11">
        <v>4.1280017136256182E-2</v>
      </c>
      <c r="I209" s="15">
        <v>0.43738763894520216</v>
      </c>
      <c r="J209" s="15">
        <f t="shared" si="26"/>
        <v>-8.0947168981498896E-4</v>
      </c>
      <c r="K209" s="15"/>
      <c r="L209" s="29">
        <v>261.43400000000003</v>
      </c>
      <c r="M209" s="29">
        <v>136.29400000000001</v>
      </c>
      <c r="N209" s="15"/>
      <c r="P209" s="15">
        <f t="shared" si="21"/>
        <v>9.8454618848058031E-4</v>
      </c>
      <c r="Q209" s="15">
        <f t="shared" si="22"/>
        <v>-2.9203372614873642E-3</v>
      </c>
      <c r="R209" s="15">
        <f t="shared" si="23"/>
        <v>1.3196738385701636E-3</v>
      </c>
      <c r="S209" s="15">
        <f t="shared" si="24"/>
        <v>-7.1925859945339823E-4</v>
      </c>
      <c r="T209" s="15">
        <f t="shared" si="25"/>
        <v>-1.1493743045262706E-3</v>
      </c>
      <c r="U209" s="15">
        <f t="shared" si="27"/>
        <v>1.6752784486013003E-3</v>
      </c>
      <c r="W209" s="15">
        <f xml:space="preserve"> -(G209/G208-1)*([8]CpteExploitation!$DY215+[8]CpteExploitation!$GV215)/([8]CpteExploitation!$D215)</f>
        <v>1.669165217619352E-3</v>
      </c>
    </row>
    <row r="210" spans="1:23" x14ac:dyDescent="0.25">
      <c r="A210" s="14" t="s">
        <v>388</v>
      </c>
      <c r="B210" s="11">
        <v>4.5315636769139613E-2</v>
      </c>
      <c r="C210" s="11">
        <v>2.0843161750812494E-2</v>
      </c>
      <c r="D210" s="11">
        <v>1.3265076812801488</v>
      </c>
      <c r="E210" s="11">
        <v>0.86052964494775908</v>
      </c>
      <c r="F210" s="11">
        <v>1.0120637147545921</v>
      </c>
      <c r="G210" s="11">
        <v>4.0783856169287487E-2</v>
      </c>
      <c r="I210" s="15">
        <v>0.44043609859949923</v>
      </c>
      <c r="J210" s="15">
        <f t="shared" si="26"/>
        <v>3.0484596542970643E-3</v>
      </c>
      <c r="K210" s="15"/>
      <c r="L210" s="29">
        <v>263.97699999999998</v>
      </c>
      <c r="M210" s="29">
        <v>136.946</v>
      </c>
      <c r="N210" s="15"/>
      <c r="P210" s="15">
        <f t="shared" si="21"/>
        <v>3.9213948677551593E-3</v>
      </c>
      <c r="Q210" s="15">
        <f t="shared" si="22"/>
        <v>-6.2570273142427656E-3</v>
      </c>
      <c r="R210" s="15">
        <f t="shared" si="23"/>
        <v>3.7470430317961688E-3</v>
      </c>
      <c r="S210" s="15">
        <f t="shared" si="24"/>
        <v>-6.6292405944502742E-4</v>
      </c>
      <c r="T210" s="15">
        <f t="shared" si="25"/>
        <v>1.7765726167427273E-3</v>
      </c>
      <c r="U210" s="15">
        <f t="shared" si="27"/>
        <v>5.2340051169080196E-4</v>
      </c>
      <c r="W210" s="15">
        <f xml:space="preserve"> -(G210/G209-1)*([8]CpteExploitation!$DY216+[8]CpteExploitation!$GV216)/([8]CpteExploitation!$D216)</f>
        <v>4.9616096696869668E-4</v>
      </c>
    </row>
    <row r="211" spans="1:23" x14ac:dyDescent="0.25">
      <c r="A211" s="14" t="s">
        <v>389</v>
      </c>
      <c r="B211" s="11">
        <v>4.5377499697580502E-2</v>
      </c>
      <c r="C211" s="11">
        <v>2.0789635826237315E-2</v>
      </c>
      <c r="D211" s="11">
        <v>1.3373563605891021</v>
      </c>
      <c r="E211" s="11">
        <v>0.86145834699686508</v>
      </c>
      <c r="F211" s="11">
        <v>1.0088700373818067</v>
      </c>
      <c r="G211" s="11">
        <v>3.9908509243279502E-2</v>
      </c>
      <c r="I211" s="15">
        <v>0.43690981302424425</v>
      </c>
      <c r="J211" s="15">
        <f t="shared" si="26"/>
        <v>-3.5262855752549727E-3</v>
      </c>
      <c r="K211" s="15"/>
      <c r="L211" s="29">
        <v>265.38200000000001</v>
      </c>
      <c r="M211" s="29">
        <v>138.84299999999999</v>
      </c>
      <c r="N211" s="15"/>
      <c r="P211" s="15">
        <f t="shared" si="21"/>
        <v>7.0821586328357711E-4</v>
      </c>
      <c r="Q211" s="15">
        <f t="shared" si="22"/>
        <v>1.332244210553662E-3</v>
      </c>
      <c r="R211" s="15">
        <f t="shared" si="23"/>
        <v>-4.2427785545624506E-3</v>
      </c>
      <c r="S211" s="15">
        <f t="shared" si="24"/>
        <v>-5.5987855138998628E-4</v>
      </c>
      <c r="T211" s="15">
        <f t="shared" si="25"/>
        <v>-1.6370669827929301E-3</v>
      </c>
      <c r="U211" s="15">
        <f t="shared" si="27"/>
        <v>8.7297843965315508E-4</v>
      </c>
      <c r="W211" s="15">
        <f xml:space="preserve"> -(G211/G210-1)*([8]CpteExploitation!$DY217+[8]CpteExploitation!$GV217)/([8]CpteExploitation!$D217)</f>
        <v>8.7534692600798247E-4</v>
      </c>
    </row>
    <row r="212" spans="1:23" x14ac:dyDescent="0.25">
      <c r="A212" s="14" t="s">
        <v>390</v>
      </c>
      <c r="B212" s="11">
        <v>4.5751473799843317E-2</v>
      </c>
      <c r="C212" s="11">
        <v>2.0954706691746292E-2</v>
      </c>
      <c r="D212" s="11">
        <v>1.3355530538647944</v>
      </c>
      <c r="E212" s="11">
        <v>0.86201207049730622</v>
      </c>
      <c r="F212" s="11">
        <v>1.0109131216086447</v>
      </c>
      <c r="G212" s="11">
        <v>3.970400840580357E-2</v>
      </c>
      <c r="I212" s="15">
        <v>0.43870023026536403</v>
      </c>
      <c r="J212" s="15">
        <f t="shared" si="26"/>
        <v>1.7904172411197794E-3</v>
      </c>
      <c r="K212" s="15"/>
      <c r="L212" s="29">
        <v>268.38600000000002</v>
      </c>
      <c r="M212" s="29">
        <v>139.99</v>
      </c>
      <c r="N212" s="15"/>
      <c r="P212" s="15">
        <f t="shared" si="21"/>
        <v>4.3117492050975693E-3</v>
      </c>
      <c r="Q212" s="15">
        <f t="shared" si="22"/>
        <v>-4.1540916389091933E-3</v>
      </c>
      <c r="R212" s="15">
        <f t="shared" si="23"/>
        <v>7.0546420183323051E-4</v>
      </c>
      <c r="S212" s="15">
        <f t="shared" si="24"/>
        <v>-3.3628786693008116E-4</v>
      </c>
      <c r="T212" s="15">
        <f t="shared" si="25"/>
        <v>1.0595063724162487E-3</v>
      </c>
      <c r="U212" s="15">
        <f t="shared" si="27"/>
        <v>2.0407696761200536E-4</v>
      </c>
      <c r="W212" s="15">
        <f xml:space="preserve"> -(G212/G211-1)*([8]CpteExploitation!$DY218+[8]CpteExploitation!$GV218)/([8]CpteExploitation!$D218)</f>
        <v>2.0450083747593076E-4</v>
      </c>
    </row>
    <row r="213" spans="1:23" x14ac:dyDescent="0.25">
      <c r="A213" s="14" t="s">
        <v>391</v>
      </c>
      <c r="B213" s="11">
        <v>4.5397742679452902E-2</v>
      </c>
      <c r="C213" s="11">
        <v>2.1140034567005316E-2</v>
      </c>
      <c r="D213" s="11">
        <v>1.3354063684394581</v>
      </c>
      <c r="E213" s="11">
        <v>0.86238712668344153</v>
      </c>
      <c r="F213" s="11">
        <v>1.0192403664854928</v>
      </c>
      <c r="G213" s="11">
        <v>3.9778799784013254E-2</v>
      </c>
      <c r="I213" s="15">
        <v>0.43407377064442243</v>
      </c>
      <c r="J213" s="15">
        <f t="shared" si="26"/>
        <v>-4.6264596209416031E-3</v>
      </c>
      <c r="K213" s="15"/>
      <c r="L213" s="29">
        <v>268.53500000000003</v>
      </c>
      <c r="M213" s="29">
        <v>141.29</v>
      </c>
      <c r="N213" s="15"/>
      <c r="P213" s="15">
        <f t="shared" si="21"/>
        <v>-4.032787486734633E-3</v>
      </c>
      <c r="Q213" s="15">
        <f t="shared" si="22"/>
        <v>-4.6131366160623768E-3</v>
      </c>
      <c r="R213" s="15">
        <f t="shared" si="23"/>
        <v>5.7287909626063006E-5</v>
      </c>
      <c r="S213" s="15">
        <f t="shared" si="24"/>
        <v>-2.2694475065308827E-4</v>
      </c>
      <c r="T213" s="15">
        <f t="shared" si="25"/>
        <v>4.2965973688425772E-3</v>
      </c>
      <c r="U213" s="15">
        <f t="shared" si="27"/>
        <v>-1.0747604596014586E-4</v>
      </c>
      <c r="W213" s="15">
        <f xml:space="preserve"> -(G213/G212-1)*([8]CpteExploitation!$DY219+[8]CpteExploitation!$GV219)/([8]CpteExploitation!$D219)</f>
        <v>-7.4791378209682237E-5</v>
      </c>
    </row>
    <row r="214" spans="1:23" x14ac:dyDescent="0.25">
      <c r="A214" s="14" t="s">
        <v>392</v>
      </c>
      <c r="B214" s="11">
        <v>4.5954786813650013E-2</v>
      </c>
      <c r="C214" s="11">
        <v>2.1364934045576975E-2</v>
      </c>
      <c r="D214" s="11">
        <v>1.3324426839066501</v>
      </c>
      <c r="E214" s="11">
        <v>0.8627256122192104</v>
      </c>
      <c r="F214" s="11">
        <v>1.0194150568292106</v>
      </c>
      <c r="G214" s="11">
        <v>4.0430365229665352E-2</v>
      </c>
      <c r="I214" s="15">
        <v>0.4353202376051285</v>
      </c>
      <c r="J214" s="15">
        <f t="shared" si="26"/>
        <v>1.2464669607060719E-3</v>
      </c>
      <c r="K214" s="15"/>
      <c r="L214" s="29">
        <v>272.048</v>
      </c>
      <c r="M214" s="29">
        <v>142.62200000000001</v>
      </c>
      <c r="N214" s="15"/>
      <c r="P214" s="15">
        <f t="shared" si="21"/>
        <v>6.4560349578844612E-3</v>
      </c>
      <c r="Q214" s="15">
        <f t="shared" si="22"/>
        <v>-5.5974894313760449E-3</v>
      </c>
      <c r="R214" s="15">
        <f t="shared" si="23"/>
        <v>1.1676940235898308E-3</v>
      </c>
      <c r="S214" s="15">
        <f t="shared" si="24"/>
        <v>-2.0651346659861784E-4</v>
      </c>
      <c r="T214" s="15">
        <f t="shared" si="25"/>
        <v>9.0178459244135711E-5</v>
      </c>
      <c r="U214" s="15">
        <f t="shared" si="27"/>
        <v>-6.6343758203769312E-4</v>
      </c>
      <c r="W214" s="15">
        <f xml:space="preserve"> -(G214/G213-1)*([8]CpteExploitation!$DY220+[8]CpteExploitation!$GV220)/([8]CpteExploitation!$D220)</f>
        <v>-6.5156544565210062E-4</v>
      </c>
    </row>
    <row r="215" spans="1:23" x14ac:dyDescent="0.25">
      <c r="A215" s="14" t="s">
        <v>393</v>
      </c>
      <c r="B215" s="11">
        <v>4.6286084553232562E-2</v>
      </c>
      <c r="C215" s="11">
        <v>2.1686391657639418E-2</v>
      </c>
      <c r="D215" s="11">
        <v>1.332401616206343</v>
      </c>
      <c r="E215" s="11">
        <v>0.86297457055579796</v>
      </c>
      <c r="F215" s="11">
        <v>1.0209379026450169</v>
      </c>
      <c r="G215" s="11">
        <v>4.0724543963290553E-2</v>
      </c>
      <c r="I215" s="15">
        <v>0.43159540693489995</v>
      </c>
      <c r="J215" s="15">
        <f t="shared" si="26"/>
        <v>-3.7248306702285516E-3</v>
      </c>
      <c r="K215" s="15"/>
      <c r="L215" s="29">
        <v>273.71699999999998</v>
      </c>
      <c r="M215" s="29">
        <v>144.435</v>
      </c>
      <c r="N215" s="15"/>
      <c r="P215" s="15">
        <f t="shared" si="21"/>
        <v>3.7794508492474789E-3</v>
      </c>
      <c r="Q215" s="15">
        <f t="shared" si="22"/>
        <v>-7.8879317202351154E-3</v>
      </c>
      <c r="R215" s="15">
        <f t="shared" si="23"/>
        <v>1.6158194529907414E-5</v>
      </c>
      <c r="S215" s="15">
        <f t="shared" si="24"/>
        <v>-1.5128468559783286E-4</v>
      </c>
      <c r="T215" s="15">
        <f t="shared" si="25"/>
        <v>7.8315166454896799E-4</v>
      </c>
      <c r="U215" s="15">
        <f t="shared" si="27"/>
        <v>-2.6437497272195772E-4</v>
      </c>
      <c r="W215" s="15">
        <f xml:space="preserve"> -(G215/G214-1)*([8]CpteExploitation!$DY221+[8]CpteExploitation!$GV221)/([8]CpteExploitation!$D221)</f>
        <v>-2.9417873362519708E-4</v>
      </c>
    </row>
    <row r="216" spans="1:23" x14ac:dyDescent="0.25">
      <c r="A216" s="14" t="s">
        <v>394</v>
      </c>
      <c r="B216" s="11">
        <v>4.6553331972455439E-2</v>
      </c>
      <c r="C216" s="11">
        <v>2.1753984368368423E-2</v>
      </c>
      <c r="D216" s="11">
        <v>1.3324072800623481</v>
      </c>
      <c r="E216" s="11">
        <v>0.86302617144418026</v>
      </c>
      <c r="F216" s="11">
        <v>1.0212891215655917</v>
      </c>
      <c r="G216" s="11">
        <v>4.1118903399360598E-2</v>
      </c>
      <c r="I216" s="15">
        <v>0.43274595490932261</v>
      </c>
      <c r="J216" s="15">
        <f t="shared" si="26"/>
        <v>1.1505479744226554E-3</v>
      </c>
      <c r="K216" s="15"/>
      <c r="L216" s="29">
        <v>276.19900000000001</v>
      </c>
      <c r="M216" s="29">
        <v>145.31899999999999</v>
      </c>
      <c r="N216" s="15"/>
      <c r="P216" s="15">
        <f t="shared" si="21"/>
        <v>3.0467284640521303E-3</v>
      </c>
      <c r="Q216" s="15">
        <f t="shared" si="22"/>
        <v>-1.6446869299181338E-3</v>
      </c>
      <c r="R216" s="15">
        <f t="shared" si="23"/>
        <v>-2.243095308939457E-6</v>
      </c>
      <c r="S216" s="15">
        <f t="shared" si="24"/>
        <v>-3.1552215145438051E-5</v>
      </c>
      <c r="T216" s="15">
        <f t="shared" si="25"/>
        <v>1.8153035240856902E-4</v>
      </c>
      <c r="U216" s="15">
        <f t="shared" si="27"/>
        <v>-3.9922860166553256E-4</v>
      </c>
      <c r="W216" s="15">
        <f xml:space="preserve"> -(G216/G215-1)*([8]CpteExploitation!$DY222+[8]CpteExploitation!$GV222)/([8]CpteExploitation!$D222)</f>
        <v>-3.9435943607004818E-4</v>
      </c>
    </row>
    <row r="217" spans="1:23" x14ac:dyDescent="0.25">
      <c r="A217" s="14" t="s">
        <v>395</v>
      </c>
      <c r="B217" s="11">
        <v>4.6506185663814453E-2</v>
      </c>
      <c r="C217" s="11">
        <v>2.1792309990077939E-2</v>
      </c>
      <c r="D217" s="11">
        <v>1.3313340868487256</v>
      </c>
      <c r="E217" s="11">
        <v>0.8630204115168375</v>
      </c>
      <c r="F217" s="11">
        <v>1.022215385866305</v>
      </c>
      <c r="G217" s="11">
        <v>4.0881897941300566E-2</v>
      </c>
      <c r="I217" s="15">
        <v>0.43242785176210108</v>
      </c>
      <c r="J217" s="15">
        <f t="shared" si="26"/>
        <v>-3.1810314722152677E-4</v>
      </c>
      <c r="K217" s="15"/>
      <c r="L217" s="29">
        <v>277.31099999999998</v>
      </c>
      <c r="M217" s="29">
        <v>146.05799999999999</v>
      </c>
      <c r="N217" s="15"/>
      <c r="P217" s="15">
        <f t="shared" si="21"/>
        <v>-5.3284049546892265E-4</v>
      </c>
      <c r="Q217" s="15">
        <f t="shared" si="22"/>
        <v>-9.2693801870907604E-4</v>
      </c>
      <c r="R217" s="15">
        <f t="shared" si="23"/>
        <v>4.2378074447677587E-4</v>
      </c>
      <c r="S217" s="15">
        <f t="shared" si="24"/>
        <v>3.5115053785902045E-6</v>
      </c>
      <c r="T217" s="15">
        <f t="shared" si="25"/>
        <v>4.7718470942325882E-4</v>
      </c>
      <c r="U217" s="15">
        <f t="shared" si="27"/>
        <v>2.3719840767784698E-4</v>
      </c>
      <c r="W217" s="15">
        <f xml:space="preserve"> -(G217/G216-1)*([8]CpteExploitation!$DY223+[8]CpteExploitation!$GV223)/([8]CpteExploitation!$D223)</f>
        <v>2.3700545806003235E-4</v>
      </c>
    </row>
    <row r="218" spans="1:23" x14ac:dyDescent="0.25">
      <c r="A218" s="14" t="s">
        <v>396</v>
      </c>
      <c r="B218" s="11">
        <v>4.6673687082093393E-2</v>
      </c>
      <c r="C218" s="11">
        <v>2.1692105248559905E-2</v>
      </c>
      <c r="D218" s="11">
        <v>1.3344265273677038</v>
      </c>
      <c r="E218" s="11">
        <v>0.86285110021545253</v>
      </c>
      <c r="F218" s="11">
        <v>1.0142121915584232</v>
      </c>
      <c r="G218" s="11">
        <v>4.0364382213377681E-2</v>
      </c>
      <c r="I218" s="15">
        <v>0.43199982757939426</v>
      </c>
      <c r="J218" s="15">
        <f t="shared" si="26"/>
        <v>-4.2802418270682097E-4</v>
      </c>
      <c r="K218" s="15"/>
      <c r="L218" s="29">
        <v>278.38900000000001</v>
      </c>
      <c r="M218" s="29">
        <v>146.887</v>
      </c>
      <c r="N218" s="15"/>
      <c r="P218" s="15">
        <f t="shared" si="21"/>
        <v>1.8969942746157569E-3</v>
      </c>
      <c r="Q218" s="15">
        <f t="shared" si="22"/>
        <v>2.4218277805033881E-3</v>
      </c>
      <c r="R218" s="15">
        <f t="shared" si="23"/>
        <v>-1.2234114927141646E-3</v>
      </c>
      <c r="S218" s="15">
        <f t="shared" si="24"/>
        <v>1.0332921569540243E-4</v>
      </c>
      <c r="T218" s="15">
        <f t="shared" si="25"/>
        <v>-4.1236253449795958E-3</v>
      </c>
      <c r="U218" s="15">
        <f t="shared" si="27"/>
        <v>4.968613841723913E-4</v>
      </c>
      <c r="W218" s="15">
        <f xml:space="preserve"> -(G218/G217-1)*([8]CpteExploitation!$DY224+[8]CpteExploitation!$GV224)/([8]CpteExploitation!$D224)</f>
        <v>5.1751572792288546E-4</v>
      </c>
    </row>
    <row r="219" spans="1:23" x14ac:dyDescent="0.25">
      <c r="A219" s="14" t="s">
        <v>397</v>
      </c>
      <c r="B219" s="11">
        <v>4.6552179695321189E-2</v>
      </c>
      <c r="C219" s="11">
        <v>2.1846925045622804E-2</v>
      </c>
      <c r="D219" s="11">
        <v>1.3349434793600348</v>
      </c>
      <c r="E219" s="11">
        <v>0.86242921017788088</v>
      </c>
      <c r="F219" s="11">
        <v>1.0213859017731475</v>
      </c>
      <c r="G219" s="11">
        <v>4.0633128325122274E-2</v>
      </c>
      <c r="I219" s="15">
        <v>0.43037413104067612</v>
      </c>
      <c r="J219" s="15">
        <f t="shared" si="26"/>
        <v>-1.6256965387181355E-3</v>
      </c>
      <c r="K219" s="15"/>
      <c r="L219" s="29">
        <v>279.50099999999998</v>
      </c>
      <c r="M219" s="29">
        <v>147.85300000000001</v>
      </c>
      <c r="N219" s="15"/>
      <c r="P219" s="15">
        <f t="shared" si="21"/>
        <v>-1.3736049919649881E-3</v>
      </c>
      <c r="Q219" s="15">
        <f t="shared" si="22"/>
        <v>-3.7657898530093878E-3</v>
      </c>
      <c r="R219" s="15">
        <f t="shared" si="23"/>
        <v>-2.0440279808401444E-4</v>
      </c>
      <c r="S219" s="15">
        <f t="shared" si="24"/>
        <v>2.5798514695016554E-4</v>
      </c>
      <c r="T219" s="15">
        <f t="shared" si="25"/>
        <v>3.7320400215187419E-3</v>
      </c>
      <c r="U219" s="15">
        <f t="shared" si="27"/>
        <v>-2.7192406412865269E-4</v>
      </c>
      <c r="W219" s="15">
        <f xml:space="preserve"> -(G219/G218-1)*([8]CpteExploitation!$DY225+[8]CpteExploitation!$GV225)/([8]CpteExploitation!$D225)</f>
        <v>-2.6874611174459095E-4</v>
      </c>
    </row>
    <row r="220" spans="1:23" x14ac:dyDescent="0.25">
      <c r="A220" s="14" t="s">
        <v>398</v>
      </c>
      <c r="B220" s="11">
        <v>4.7105451247272029E-2</v>
      </c>
      <c r="C220" s="11">
        <v>2.1904764473373139E-2</v>
      </c>
      <c r="D220" s="11">
        <v>1.3357551759046074</v>
      </c>
      <c r="E220" s="11">
        <v>0.86191876037436499</v>
      </c>
      <c r="F220" s="11">
        <v>1.0206874116227695</v>
      </c>
      <c r="G220" s="11">
        <v>4.0653209408354388E-2</v>
      </c>
      <c r="I220" s="15">
        <v>0.43481977640031244</v>
      </c>
      <c r="J220" s="15">
        <f t="shared" si="26"/>
        <v>4.4456453596363188E-3</v>
      </c>
      <c r="K220" s="15"/>
      <c r="L220" s="29">
        <v>284.25799999999998</v>
      </c>
      <c r="M220" s="29">
        <v>149.101</v>
      </c>
      <c r="N220" s="15"/>
      <c r="P220" s="15">
        <f t="shared" ref="P220:P283" si="28" xml:space="preserve"> (B220/B219-1)*(M219/L219)</f>
        <v>6.2870236581693429E-3</v>
      </c>
      <c r="Q220" s="15">
        <f t="shared" ref="Q220:Q283" si="29" xml:space="preserve"> -(C220/C219-1)*(M219/L219)</f>
        <v>-1.4004913918224933E-3</v>
      </c>
      <c r="R220" s="15">
        <f t="shared" ref="R220:R283" si="30" xml:space="preserve"> -(D220/D219-1)*(M219/L219)</f>
        <v>-3.2164558441889963E-4</v>
      </c>
      <c r="S220" s="15">
        <f t="shared" ref="S220:S283" si="31" xml:space="preserve"> -(E220/E219-1)*(M219/L219)</f>
        <v>3.1309516310635502E-4</v>
      </c>
      <c r="T220" s="15">
        <f t="shared" ref="T220:T283" si="32" xml:space="preserve"> (F220/F219-1)*(M219/L219)</f>
        <v>-3.61757215614179E-4</v>
      </c>
      <c r="U220" s="15">
        <f t="shared" si="27"/>
        <v>-7.0579269783807195E-5</v>
      </c>
      <c r="W220" s="15">
        <f xml:space="preserve"> -(G220/G219-1)*([8]CpteExploitation!$DY226+[8]CpteExploitation!$GV226)/([8]CpteExploitation!$D226)</f>
        <v>-2.0081083232117185E-5</v>
      </c>
    </row>
    <row r="221" spans="1:23" x14ac:dyDescent="0.25">
      <c r="A221" s="14" t="s">
        <v>399</v>
      </c>
      <c r="B221" s="11">
        <v>4.7253751217165851E-2</v>
      </c>
      <c r="C221" s="11">
        <v>2.1919727089782119E-2</v>
      </c>
      <c r="D221" s="11">
        <v>1.3336922091326475</v>
      </c>
      <c r="E221" s="11">
        <v>0.86129441922124861</v>
      </c>
      <c r="F221" s="11">
        <v>1.0170998258875732</v>
      </c>
      <c r="G221" s="11">
        <v>4.083044982698962E-2</v>
      </c>
      <c r="I221" s="15">
        <v>0.43527664185103632</v>
      </c>
      <c r="J221" s="15">
        <f t="shared" si="26"/>
        <v>4.5686545072387563E-4</v>
      </c>
      <c r="K221" s="15"/>
      <c r="L221" s="29">
        <v>286.11</v>
      </c>
      <c r="M221" s="29">
        <v>149.89099999999999</v>
      </c>
      <c r="N221" s="15"/>
      <c r="P221" s="15">
        <f t="shared" si="28"/>
        <v>1.6513447669727044E-3</v>
      </c>
      <c r="Q221" s="15">
        <f t="shared" si="29"/>
        <v>-3.582917551582312E-4</v>
      </c>
      <c r="R221" s="15">
        <f t="shared" si="30"/>
        <v>8.1008991826603868E-4</v>
      </c>
      <c r="S221" s="15">
        <f t="shared" si="31"/>
        <v>3.7994741028569122E-4</v>
      </c>
      <c r="T221" s="15">
        <f t="shared" si="32"/>
        <v>-1.8436453829151853E-3</v>
      </c>
      <c r="U221" s="15">
        <f t="shared" si="27"/>
        <v>-1.8257950672714201E-4</v>
      </c>
      <c r="W221" s="15">
        <f xml:space="preserve"> -(G221/G220-1)*([8]CpteExploitation!$DY227+[8]CpteExploitation!$GV227)/([8]CpteExploitation!$D227)</f>
        <v>-1.77240418635229E-4</v>
      </c>
    </row>
    <row r="222" spans="1:23" x14ac:dyDescent="0.25">
      <c r="A222" s="14" t="s">
        <v>400</v>
      </c>
      <c r="B222" s="11">
        <v>4.7680594096270922E-2</v>
      </c>
      <c r="C222" s="11">
        <v>2.2080412660138202E-2</v>
      </c>
      <c r="D222" s="11">
        <v>1.3338111402289956</v>
      </c>
      <c r="E222" s="11">
        <v>0.8605190133381414</v>
      </c>
      <c r="F222" s="11">
        <v>1.0161425702108098</v>
      </c>
      <c r="G222" s="11">
        <v>4.1439769901677109E-2</v>
      </c>
      <c r="I222" s="15">
        <v>0.43548314784989806</v>
      </c>
      <c r="J222" s="15">
        <f t="shared" si="26"/>
        <v>2.0650599886173904E-4</v>
      </c>
      <c r="K222" s="15"/>
      <c r="L222" s="29">
        <v>289.96300000000002</v>
      </c>
      <c r="M222" s="29">
        <v>151.673</v>
      </c>
      <c r="N222" s="15"/>
      <c r="P222" s="15">
        <f t="shared" si="28"/>
        <v>4.732321806647271E-3</v>
      </c>
      <c r="Q222" s="15">
        <f t="shared" si="29"/>
        <v>-3.8404689271183496E-3</v>
      </c>
      <c r="R222" s="15">
        <f t="shared" si="30"/>
        <v>-4.6717794052515811E-5</v>
      </c>
      <c r="S222" s="15">
        <f t="shared" si="31"/>
        <v>4.7165015140618967E-4</v>
      </c>
      <c r="T222" s="15">
        <f t="shared" si="32"/>
        <v>-4.9306808215178759E-4</v>
      </c>
      <c r="U222" s="15">
        <f t="shared" si="27"/>
        <v>-6.1721115586906852E-4</v>
      </c>
      <c r="W222" s="15">
        <f xml:space="preserve"> -(G222/G221-1)*([8]CpteExploitation!$DY228+[8]CpteExploitation!$GV228)/([8]CpteExploitation!$D228)</f>
        <v>-6.0932007468748569E-4</v>
      </c>
    </row>
    <row r="223" spans="1:23" x14ac:dyDescent="0.25">
      <c r="A223" s="14" t="s">
        <v>401</v>
      </c>
      <c r="B223" s="11">
        <v>4.7845141263205673E-2</v>
      </c>
      <c r="C223" s="11">
        <v>2.2123389219497171E-2</v>
      </c>
      <c r="D223" s="11">
        <v>1.3331270698971589</v>
      </c>
      <c r="E223" s="11">
        <v>0.85990819172847011</v>
      </c>
      <c r="F223" s="11">
        <v>1.0105364498408802</v>
      </c>
      <c r="G223" s="11">
        <v>4.1833413920695187E-2</v>
      </c>
      <c r="I223" s="15">
        <v>0.43361830396181189</v>
      </c>
      <c r="J223" s="15">
        <f t="shared" si="26"/>
        <v>-1.8648438880861651E-3</v>
      </c>
      <c r="K223" s="15"/>
      <c r="L223" s="29">
        <v>291.60899999999998</v>
      </c>
      <c r="M223" s="29">
        <v>152.96299999999999</v>
      </c>
      <c r="N223" s="15"/>
      <c r="P223" s="15">
        <f t="shared" si="28"/>
        <v>1.8051547721635124E-3</v>
      </c>
      <c r="Q223" s="15">
        <f t="shared" si="29"/>
        <v>-1.0180993272443826E-3</v>
      </c>
      <c r="R223" s="15">
        <f t="shared" si="30"/>
        <v>2.6826999898083861E-4</v>
      </c>
      <c r="S223" s="15">
        <f t="shared" si="31"/>
        <v>3.7129543962275384E-4</v>
      </c>
      <c r="T223" s="15">
        <f t="shared" si="32"/>
        <v>-2.8858480805777891E-3</v>
      </c>
      <c r="U223" s="15">
        <f t="shared" si="27"/>
        <v>-4.056166910310988E-4</v>
      </c>
      <c r="W223" s="15">
        <f xml:space="preserve"> -(G223/G222-1)*([8]CpteExploitation!$DY229+[8]CpteExploitation!$GV229)/([8]CpteExploitation!$D229)</f>
        <v>-3.9364401901808047E-4</v>
      </c>
    </row>
    <row r="224" spans="1:23" x14ac:dyDescent="0.25">
      <c r="A224" s="14" t="s">
        <v>402</v>
      </c>
      <c r="B224" s="11">
        <v>4.7892188216464709E-2</v>
      </c>
      <c r="C224" s="11">
        <v>2.2204968865417073E-2</v>
      </c>
      <c r="D224" s="11">
        <v>1.3301034539289196</v>
      </c>
      <c r="E224" s="11">
        <v>0.85949187045295916</v>
      </c>
      <c r="F224" s="11">
        <v>1.0111375035715304</v>
      </c>
      <c r="G224" s="11">
        <v>4.3455196498828522E-2</v>
      </c>
      <c r="I224" s="15">
        <v>0.4323382289431536</v>
      </c>
      <c r="J224" s="15">
        <f t="shared" si="26"/>
        <v>-1.2800750186582888E-3</v>
      </c>
      <c r="K224" s="15"/>
      <c r="L224" s="29">
        <v>294.07299999999998</v>
      </c>
      <c r="M224" s="29">
        <v>154.155</v>
      </c>
      <c r="N224" s="15"/>
      <c r="P224" s="15">
        <f t="shared" si="28"/>
        <v>5.1579738003337892E-4</v>
      </c>
      <c r="Q224" s="15">
        <f t="shared" si="29"/>
        <v>-1.934263448446878E-3</v>
      </c>
      <c r="R224" s="15">
        <f t="shared" si="30"/>
        <v>1.1897084664594494E-3</v>
      </c>
      <c r="S224" s="15">
        <f t="shared" si="31"/>
        <v>2.5395805270707648E-4</v>
      </c>
      <c r="T224" s="15">
        <f t="shared" si="32"/>
        <v>3.1199438864627977E-4</v>
      </c>
      <c r="U224" s="15">
        <f t="shared" si="27"/>
        <v>-1.6172698580575954E-3</v>
      </c>
      <c r="W224" s="15">
        <f xml:space="preserve"> -(G224/G223-1)*([8]CpteExploitation!$DY230+[8]CpteExploitation!$GV230)/([8]CpteExploitation!$D230)</f>
        <v>-1.6217825781333359E-3</v>
      </c>
    </row>
    <row r="225" spans="1:23" x14ac:dyDescent="0.25">
      <c r="A225" s="14" t="s">
        <v>403</v>
      </c>
      <c r="B225" s="11">
        <v>4.8058421320026024E-2</v>
      </c>
      <c r="C225" s="11">
        <v>2.2248061418738148E-2</v>
      </c>
      <c r="D225" s="11">
        <v>1.3302070687208249</v>
      </c>
      <c r="E225" s="11">
        <v>0.85927466842130551</v>
      </c>
      <c r="F225" s="11">
        <v>1.0115868566759669</v>
      </c>
      <c r="G225" s="11">
        <v>4.2283305204978382E-2</v>
      </c>
      <c r="I225" s="15">
        <v>0.4346335133099789</v>
      </c>
      <c r="J225" s="15">
        <f t="shared" si="26"/>
        <v>2.2952843668253009E-3</v>
      </c>
      <c r="K225" s="15"/>
      <c r="L225" s="29">
        <v>297.44600000000003</v>
      </c>
      <c r="M225" s="29">
        <v>155.589</v>
      </c>
      <c r="N225" s="15"/>
      <c r="P225" s="15">
        <f t="shared" si="28"/>
        <v>1.8195135582897565E-3</v>
      </c>
      <c r="Q225" s="15">
        <f t="shared" si="29"/>
        <v>-1.0173128322004475E-3</v>
      </c>
      <c r="R225" s="15">
        <f t="shared" si="30"/>
        <v>-4.0835586869412602E-5</v>
      </c>
      <c r="S225" s="15">
        <f t="shared" si="31"/>
        <v>1.3247214652561319E-4</v>
      </c>
      <c r="T225" s="15">
        <f t="shared" si="32"/>
        <v>2.3295926697570137E-4</v>
      </c>
      <c r="U225" s="15">
        <f t="shared" si="27"/>
        <v>1.1684878141040899E-3</v>
      </c>
      <c r="W225" s="15">
        <f xml:space="preserve"> -(G225/G224-1)*([8]CpteExploitation!$DY231+[8]CpteExploitation!$GV231)/([8]CpteExploitation!$D231)</f>
        <v>1.1718912938501397E-3</v>
      </c>
    </row>
    <row r="226" spans="1:23" x14ac:dyDescent="0.25">
      <c r="A226" s="14" t="s">
        <v>404</v>
      </c>
      <c r="B226" s="11">
        <v>4.8008016369170618E-2</v>
      </c>
      <c r="C226" s="11">
        <v>2.2227445113364556E-2</v>
      </c>
      <c r="D226" s="11">
        <v>1.3291612497557082</v>
      </c>
      <c r="E226" s="11">
        <v>0.85923934401505819</v>
      </c>
      <c r="F226" s="11">
        <v>1.0118396483509282</v>
      </c>
      <c r="G226" s="11">
        <v>4.4295593492132433E-2</v>
      </c>
      <c r="I226" s="15">
        <v>0.43312063608726153</v>
      </c>
      <c r="J226" s="15">
        <f t="shared" si="26"/>
        <v>-1.5128772227173681E-3</v>
      </c>
      <c r="K226" s="15"/>
      <c r="L226" s="29">
        <v>299.33</v>
      </c>
      <c r="M226" s="29">
        <v>156.42500000000001</v>
      </c>
      <c r="N226" s="15"/>
      <c r="P226" s="15">
        <f t="shared" si="28"/>
        <v>-5.4862355715906588E-4</v>
      </c>
      <c r="Q226" s="15">
        <f t="shared" si="29"/>
        <v>4.8471830431946121E-4</v>
      </c>
      <c r="R226" s="15">
        <f t="shared" si="30"/>
        <v>4.1125199556845516E-4</v>
      </c>
      <c r="S226" s="15">
        <f t="shared" si="31"/>
        <v>2.1503721083564662E-5</v>
      </c>
      <c r="T226" s="15">
        <f t="shared" si="32"/>
        <v>1.3071648046726755E-4</v>
      </c>
      <c r="U226" s="15">
        <f t="shared" si="27"/>
        <v>-2.0124441669970507E-3</v>
      </c>
      <c r="W226" s="15">
        <f xml:space="preserve"> -(G226/G225-1)*([8]CpteExploitation!$DY232+[8]CpteExploitation!$GV232)/([8]CpteExploitation!$D232)</f>
        <v>-2.012288287154055E-3</v>
      </c>
    </row>
    <row r="227" spans="1:23" x14ac:dyDescent="0.25">
      <c r="A227" s="14" t="s">
        <v>405</v>
      </c>
      <c r="B227" s="11">
        <v>4.8032181600720807E-2</v>
      </c>
      <c r="C227" s="11">
        <v>2.2277104945720754E-2</v>
      </c>
      <c r="D227" s="11">
        <v>1.3289892407940598</v>
      </c>
      <c r="E227" s="11">
        <v>0.85915849423892654</v>
      </c>
      <c r="F227" s="11">
        <v>1.0135682682005467</v>
      </c>
      <c r="G227" s="11">
        <v>4.4281236657542772E-2</v>
      </c>
      <c r="I227" s="15">
        <v>0.43324385957363715</v>
      </c>
      <c r="J227" s="15">
        <f t="shared" si="26"/>
        <v>1.2322348637561209E-4</v>
      </c>
      <c r="K227" s="15"/>
      <c r="L227" s="29">
        <v>302.137</v>
      </c>
      <c r="M227" s="29">
        <v>157.86000000000001</v>
      </c>
      <c r="N227" s="15"/>
      <c r="P227" s="15">
        <f t="shared" si="28"/>
        <v>2.6304685699723312E-4</v>
      </c>
      <c r="Q227" s="15">
        <f t="shared" si="29"/>
        <v>-1.1675396024509461E-3</v>
      </c>
      <c r="R227" s="15">
        <f t="shared" si="30"/>
        <v>6.7628432397370063E-5</v>
      </c>
      <c r="S227" s="15">
        <f t="shared" si="31"/>
        <v>4.9172307044407392E-5</v>
      </c>
      <c r="T227" s="15">
        <f t="shared" si="32"/>
        <v>8.9277849519907066E-4</v>
      </c>
      <c r="U227" s="15">
        <f t="shared" si="27"/>
        <v>1.8136997188476843E-5</v>
      </c>
      <c r="W227" s="15">
        <f xml:space="preserve"> -(G227/G226-1)*([8]CpteExploitation!$DY233+[8]CpteExploitation!$GV233)/([8]CpteExploitation!$D233)</f>
        <v>1.4356834589659648E-5</v>
      </c>
    </row>
    <row r="228" spans="1:23" x14ac:dyDescent="0.25">
      <c r="A228" s="14" t="s">
        <v>406</v>
      </c>
      <c r="B228" s="11">
        <v>4.8300978578622485E-2</v>
      </c>
      <c r="C228" s="11">
        <v>2.235354450216508E-2</v>
      </c>
      <c r="D228" s="11">
        <v>1.327069105893691</v>
      </c>
      <c r="E228" s="11">
        <v>0.85907140362977352</v>
      </c>
      <c r="F228" s="11">
        <v>1.0069365404924777</v>
      </c>
      <c r="G228" s="11">
        <v>4.4231589306216165E-2</v>
      </c>
      <c r="I228" s="15">
        <v>0.43179268492701328</v>
      </c>
      <c r="J228" s="15">
        <f t="shared" si="26"/>
        <v>-1.4511746466238651E-3</v>
      </c>
      <c r="K228" s="15"/>
      <c r="L228" s="29">
        <v>304.85000000000002</v>
      </c>
      <c r="M228" s="29">
        <v>159.73400000000001</v>
      </c>
      <c r="N228" s="15"/>
      <c r="P228" s="15">
        <f t="shared" si="28"/>
        <v>2.9238847817200965E-3</v>
      </c>
      <c r="Q228" s="15">
        <f t="shared" si="29"/>
        <v>-1.7927824549480553E-3</v>
      </c>
      <c r="R228" s="15">
        <f t="shared" si="30"/>
        <v>7.5488094386192317E-4</v>
      </c>
      <c r="S228" s="15">
        <f t="shared" si="31"/>
        <v>5.2962225468566464E-5</v>
      </c>
      <c r="T228" s="15">
        <f t="shared" si="32"/>
        <v>-3.4185494497099306E-3</v>
      </c>
      <c r="U228" s="15">
        <f t="shared" si="27"/>
        <v>2.8429306983535334E-5</v>
      </c>
      <c r="W228" s="15">
        <f xml:space="preserve"> -(G228/G227-1)*([8]CpteExploitation!$DY234+[8]CpteExploitation!$GV234)/([8]CpteExploitation!$D234)</f>
        <v>4.9647351326608729E-5</v>
      </c>
    </row>
    <row r="229" spans="1:23" x14ac:dyDescent="0.25">
      <c r="A229" s="14" t="s">
        <v>407</v>
      </c>
      <c r="B229" s="11">
        <v>4.8631268487605732E-2</v>
      </c>
      <c r="C229" s="11">
        <v>2.2572751748655192E-2</v>
      </c>
      <c r="D229" s="11">
        <v>1.3278634749592015</v>
      </c>
      <c r="E229" s="11">
        <v>0.85897380454023886</v>
      </c>
      <c r="F229" s="11">
        <v>1.0109739492412015</v>
      </c>
      <c r="G229" s="11">
        <v>4.3450700353491738E-2</v>
      </c>
      <c r="I229" s="15">
        <v>0.43287699587000039</v>
      </c>
      <c r="J229" s="15">
        <f t="shared" si="26"/>
        <v>1.0843109429871101E-3</v>
      </c>
      <c r="K229" s="15"/>
      <c r="L229" s="29">
        <v>309.20100000000002</v>
      </c>
      <c r="M229" s="29">
        <v>161.92099999999999</v>
      </c>
      <c r="N229" s="15"/>
      <c r="P229" s="15">
        <f t="shared" si="28"/>
        <v>3.5830308177138268E-3</v>
      </c>
      <c r="Q229" s="15">
        <f t="shared" si="29"/>
        <v>-5.1383026106605187E-3</v>
      </c>
      <c r="R229" s="15">
        <f t="shared" si="30"/>
        <v>-3.1364614380592886E-4</v>
      </c>
      <c r="S229" s="15">
        <f t="shared" si="31"/>
        <v>5.9528874499866412E-5</v>
      </c>
      <c r="T229" s="15">
        <f t="shared" si="32"/>
        <v>2.1009309864701209E-3</v>
      </c>
      <c r="U229" s="15">
        <f t="shared" si="27"/>
        <v>7.927690187697436E-4</v>
      </c>
      <c r="W229" s="15">
        <f xml:space="preserve"> -(G229/G228-1)*([8]CpteExploitation!$DY235+[8]CpteExploitation!$GV235)/([8]CpteExploitation!$D235)</f>
        <v>7.8088895272442798E-4</v>
      </c>
    </row>
    <row r="230" spans="1:23" x14ac:dyDescent="0.25">
      <c r="A230" s="14" t="s">
        <v>408</v>
      </c>
      <c r="B230" s="11">
        <v>4.9053024561160362E-2</v>
      </c>
      <c r="C230" s="11">
        <v>2.2706712399700461E-2</v>
      </c>
      <c r="D230" s="11">
        <v>1.3259486480345377</v>
      </c>
      <c r="E230" s="11">
        <v>0.85874986826509825</v>
      </c>
      <c r="F230" s="11">
        <v>1.0076979218965798</v>
      </c>
      <c r="G230" s="11">
        <v>4.2460969137047389E-2</v>
      </c>
      <c r="I230" s="15">
        <v>0.43447904962209616</v>
      </c>
      <c r="J230" s="15">
        <f t="shared" si="26"/>
        <v>1.6020537520957667E-3</v>
      </c>
      <c r="K230" s="15"/>
      <c r="L230" s="29">
        <v>312.38099999999997</v>
      </c>
      <c r="M230" s="29">
        <v>163.39400000000001</v>
      </c>
      <c r="N230" s="15"/>
      <c r="P230" s="15">
        <f t="shared" si="28"/>
        <v>4.541591152315708E-3</v>
      </c>
      <c r="Q230" s="15">
        <f t="shared" si="29"/>
        <v>-3.1078140927257567E-3</v>
      </c>
      <c r="R230" s="15">
        <f t="shared" si="30"/>
        <v>7.5515897432552458E-4</v>
      </c>
      <c r="S230" s="15">
        <f t="shared" si="31"/>
        <v>1.3652331272959281E-4</v>
      </c>
      <c r="T230" s="15">
        <f t="shared" si="32"/>
        <v>-1.6969531046955165E-3</v>
      </c>
      <c r="U230" s="15">
        <f t="shared" si="27"/>
        <v>9.7354751014621461E-4</v>
      </c>
      <c r="W230" s="15">
        <f xml:space="preserve"> -(G230/G229-1)*([8]CpteExploitation!$DY236+[8]CpteExploitation!$GV236)/([8]CpteExploitation!$D236)</f>
        <v>9.8973121644434898E-4</v>
      </c>
    </row>
    <row r="231" spans="1:23" x14ac:dyDescent="0.25">
      <c r="A231" s="14" t="s">
        <v>409</v>
      </c>
      <c r="B231" s="11">
        <v>4.9541770667849636E-2</v>
      </c>
      <c r="C231" s="11">
        <v>2.2745245275712273E-2</v>
      </c>
      <c r="D231" s="11">
        <v>1.3256899155074373</v>
      </c>
      <c r="E231" s="11">
        <v>0.85872594530053881</v>
      </c>
      <c r="F231" s="11">
        <v>1.0057144672312723</v>
      </c>
      <c r="G231" s="11">
        <v>4.2262124031447079E-2</v>
      </c>
      <c r="I231" s="15">
        <v>0.43805196890555487</v>
      </c>
      <c r="J231" s="15">
        <f t="shared" si="26"/>
        <v>3.5729192834587087E-3</v>
      </c>
      <c r="K231" s="15"/>
      <c r="L231" s="29">
        <v>317.613</v>
      </c>
      <c r="M231" s="29">
        <v>165.059</v>
      </c>
      <c r="N231" s="15"/>
      <c r="P231" s="15">
        <f t="shared" si="28"/>
        <v>5.2115752633701282E-3</v>
      </c>
      <c r="Q231" s="15">
        <f t="shared" si="29"/>
        <v>-8.8762323004369116E-4</v>
      </c>
      <c r="R231" s="15">
        <f t="shared" si="30"/>
        <v>1.0206476017918917E-4</v>
      </c>
      <c r="S231" s="15">
        <f t="shared" si="31"/>
        <v>1.4571350583103711E-5</v>
      </c>
      <c r="T231" s="15">
        <f t="shared" si="32"/>
        <v>-1.0295404381455945E-3</v>
      </c>
      <c r="U231" s="15">
        <f t="shared" si="27"/>
        <v>1.618715775155733E-4</v>
      </c>
      <c r="W231" s="15">
        <f xml:space="preserve"> -(G231/G230-1)*([8]CpteExploitation!$DY237+[8]CpteExploitation!$GV237)/([8]CpteExploitation!$D237)</f>
        <v>1.9884510560030897E-4</v>
      </c>
    </row>
    <row r="232" spans="1:23" x14ac:dyDescent="0.25">
      <c r="A232" s="14" t="s">
        <v>410</v>
      </c>
      <c r="B232" s="11">
        <v>4.9392905768541745E-2</v>
      </c>
      <c r="C232" s="11">
        <v>2.2735168672786844E-2</v>
      </c>
      <c r="D232" s="11">
        <v>1.3263999237271975</v>
      </c>
      <c r="E232" s="11">
        <v>0.85890361877463273</v>
      </c>
      <c r="F232" s="11">
        <v>1.0063711324455231</v>
      </c>
      <c r="G232" s="11">
        <v>4.2332517665859319E-2</v>
      </c>
      <c r="I232" s="15">
        <v>0.43659954056281058</v>
      </c>
      <c r="J232" s="15">
        <f t="shared" si="26"/>
        <v>-1.452428342744283E-3</v>
      </c>
      <c r="K232" s="15"/>
      <c r="L232" s="29">
        <v>320.392</v>
      </c>
      <c r="M232" s="29">
        <v>166.946</v>
      </c>
      <c r="N232" s="15"/>
      <c r="P232" s="15">
        <f t="shared" si="28"/>
        <v>-1.5615709568666889E-3</v>
      </c>
      <c r="Q232" s="15">
        <f t="shared" si="29"/>
        <v>2.3023135024212487E-4</v>
      </c>
      <c r="R232" s="15">
        <f t="shared" si="30"/>
        <v>-2.7833150225556541E-4</v>
      </c>
      <c r="S232" s="15">
        <f t="shared" si="31"/>
        <v>-1.0752487571950738E-4</v>
      </c>
      <c r="T232" s="15">
        <f t="shared" si="32"/>
        <v>3.393206209354638E-4</v>
      </c>
      <c r="U232" s="15">
        <f t="shared" si="27"/>
        <v>-7.4552979080109928E-5</v>
      </c>
      <c r="W232" s="15">
        <f xml:space="preserve"> -(G232/G231-1)*([8]CpteExploitation!$DY238+[8]CpteExploitation!$GV238)/([8]CpteExploitation!$D238)</f>
        <v>-7.0393634412241777E-5</v>
      </c>
    </row>
    <row r="233" spans="1:23" x14ac:dyDescent="0.25">
      <c r="A233" s="14" t="s">
        <v>411</v>
      </c>
      <c r="B233" s="11">
        <v>4.9437249789859097E-2</v>
      </c>
      <c r="C233" s="11">
        <v>2.2983255704450076E-2</v>
      </c>
      <c r="D233" s="11">
        <v>1.3256275284672216</v>
      </c>
      <c r="E233" s="11">
        <v>0.85896767391830864</v>
      </c>
      <c r="F233" s="11">
        <v>1.0139579858824583</v>
      </c>
      <c r="G233" s="11">
        <v>4.2640165356365112E-2</v>
      </c>
      <c r="I233" s="15">
        <v>0.43528463686807173</v>
      </c>
      <c r="J233" s="15">
        <f t="shared" si="26"/>
        <v>-1.3149036947388559E-3</v>
      </c>
      <c r="K233" s="15"/>
      <c r="L233" s="29">
        <v>325.11599999999999</v>
      </c>
      <c r="M233" s="29">
        <v>169.73599999999999</v>
      </c>
      <c r="N233" s="15"/>
      <c r="P233" s="15">
        <f t="shared" si="28"/>
        <v>4.678049926031267E-4</v>
      </c>
      <c r="Q233" s="15">
        <f t="shared" si="29"/>
        <v>-5.6859133455056336E-3</v>
      </c>
      <c r="R233" s="15">
        <f t="shared" si="30"/>
        <v>3.0343066306773411E-4</v>
      </c>
      <c r="S233" s="15">
        <f t="shared" si="31"/>
        <v>-3.8860101582367461E-5</v>
      </c>
      <c r="T233" s="15">
        <f t="shared" si="32"/>
        <v>3.9282387753888778E-3</v>
      </c>
      <c r="U233" s="15">
        <f t="shared" si="27"/>
        <v>-2.8960467871059353E-4</v>
      </c>
      <c r="W233" s="15">
        <f xml:space="preserve"> -(G233/G232-1)*([8]CpteExploitation!$DY239+[8]CpteExploitation!$GV239)/([8]CpteExploitation!$D239)</f>
        <v>-3.0764769050579016E-4</v>
      </c>
    </row>
    <row r="234" spans="1:23" x14ac:dyDescent="0.25">
      <c r="A234" s="14" t="s">
        <v>412</v>
      </c>
      <c r="B234" s="11">
        <v>4.9547965101917814E-2</v>
      </c>
      <c r="C234" s="11">
        <v>2.2868278980944116E-2</v>
      </c>
      <c r="D234" s="11">
        <v>1.3235319158817016</v>
      </c>
      <c r="E234" s="11">
        <v>0.85927564318814098</v>
      </c>
      <c r="F234" s="11">
        <v>1.0136629829439243</v>
      </c>
      <c r="G234" s="11">
        <v>4.2673675986518375E-2</v>
      </c>
      <c r="I234" s="15">
        <v>0.43950373530934783</v>
      </c>
      <c r="J234" s="15">
        <f t="shared" si="26"/>
        <v>4.2190984412761035E-3</v>
      </c>
      <c r="K234" s="15"/>
      <c r="L234" s="29">
        <v>330.22699999999998</v>
      </c>
      <c r="M234" s="29">
        <v>170.999</v>
      </c>
      <c r="N234" s="15"/>
      <c r="P234" s="15">
        <f t="shared" si="28"/>
        <v>1.169200536568789E-3</v>
      </c>
      <c r="Q234" s="15">
        <f t="shared" si="29"/>
        <v>2.6117644116297229E-3</v>
      </c>
      <c r="R234" s="15">
        <f t="shared" si="30"/>
        <v>8.2532519677639142E-4</v>
      </c>
      <c r="S234" s="15">
        <f t="shared" si="31"/>
        <v>-1.8718290524569005E-4</v>
      </c>
      <c r="T234" s="15">
        <f t="shared" si="32"/>
        <v>-1.518944837965437E-4</v>
      </c>
      <c r="U234" s="15">
        <f t="shared" si="27"/>
        <v>-4.8114314656566055E-5</v>
      </c>
      <c r="W234" s="15">
        <f xml:space="preserve"> -(G234/G233-1)*([8]CpteExploitation!$DY240+[8]CpteExploitation!$GV240)/([8]CpteExploitation!$D240)</f>
        <v>-3.351063015326557E-5</v>
      </c>
    </row>
    <row r="235" spans="1:23" x14ac:dyDescent="0.25">
      <c r="A235" s="14" t="s">
        <v>413</v>
      </c>
      <c r="B235" s="11">
        <v>4.9535384718821608E-2</v>
      </c>
      <c r="C235" s="11">
        <v>2.2709018735216784E-2</v>
      </c>
      <c r="D235" s="11">
        <v>1.3229295402731189</v>
      </c>
      <c r="E235" s="11">
        <v>0.85942761414380242</v>
      </c>
      <c r="F235" s="11">
        <v>1.0120000345901898</v>
      </c>
      <c r="G235" s="11">
        <v>4.2849500766557191E-2</v>
      </c>
      <c r="I235" s="15">
        <v>0.44210177129997935</v>
      </c>
      <c r="J235" s="15">
        <f t="shared" si="26"/>
        <v>2.5980359906315198E-3</v>
      </c>
      <c r="K235" s="15"/>
      <c r="L235" s="29">
        <v>334.613</v>
      </c>
      <c r="M235" s="29">
        <v>172.34200000000001</v>
      </c>
      <c r="N235" s="15"/>
      <c r="P235" s="15">
        <f t="shared" si="28"/>
        <v>-1.3147677262560683E-4</v>
      </c>
      <c r="Q235" s="15">
        <f t="shared" si="29"/>
        <v>3.6062422007752844E-3</v>
      </c>
      <c r="R235" s="15">
        <f t="shared" si="30"/>
        <v>2.3567523628676264E-4</v>
      </c>
      <c r="S235" s="15">
        <f t="shared" si="31"/>
        <v>-9.1581780878196634E-5</v>
      </c>
      <c r="T235" s="15">
        <f t="shared" si="32"/>
        <v>-8.4950544303313423E-4</v>
      </c>
      <c r="U235" s="15">
        <f t="shared" si="27"/>
        <v>-1.7131744989358944E-4</v>
      </c>
      <c r="W235" s="15">
        <f xml:space="preserve"> -(G235/G234-1)*([8]CpteExploitation!$DY241+[8]CpteExploitation!$GV241)/([8]CpteExploitation!$D241)</f>
        <v>-1.7582478003881321E-4</v>
      </c>
    </row>
    <row r="236" spans="1:23" x14ac:dyDescent="0.25">
      <c r="A236" s="14" t="s">
        <v>414</v>
      </c>
      <c r="B236" s="11">
        <v>4.9526740518447861E-2</v>
      </c>
      <c r="C236" s="11">
        <v>2.2632346836622363E-2</v>
      </c>
      <c r="D236" s="11">
        <v>1.3212064061810826</v>
      </c>
      <c r="E236" s="11">
        <v>0.85926013605252716</v>
      </c>
      <c r="F236" s="11">
        <v>1.0118280025276571</v>
      </c>
      <c r="G236" s="11">
        <v>4.2876999760958288E-2</v>
      </c>
      <c r="I236" s="15">
        <v>0.44440804714728804</v>
      </c>
      <c r="J236" s="15">
        <f t="shared" si="26"/>
        <v>2.306275847308692E-3</v>
      </c>
      <c r="K236" s="15"/>
      <c r="L236" s="29">
        <v>338.85300000000001</v>
      </c>
      <c r="M236" s="29">
        <v>173.73599999999999</v>
      </c>
      <c r="N236" s="15"/>
      <c r="P236" s="15">
        <f t="shared" si="28"/>
        <v>-8.9878870059718766E-5</v>
      </c>
      <c r="Q236" s="15">
        <f t="shared" si="29"/>
        <v>1.7389462882453752E-3</v>
      </c>
      <c r="R236" s="15">
        <f t="shared" si="30"/>
        <v>6.7085811839898276E-4</v>
      </c>
      <c r="S236" s="15">
        <f t="shared" si="31"/>
        <v>1.0036840386373573E-4</v>
      </c>
      <c r="T236" s="15">
        <f t="shared" si="32"/>
        <v>-8.7554241050138274E-5</v>
      </c>
      <c r="U236" s="15">
        <f t="shared" si="27"/>
        <v>-2.6463852089544885E-5</v>
      </c>
      <c r="W236" s="15">
        <f xml:space="preserve"> -(G236/G235-1)*([8]CpteExploitation!$DY242+[8]CpteExploitation!$GV242)/([8]CpteExploitation!$D242)</f>
        <v>-2.7498994401101728E-5</v>
      </c>
    </row>
    <row r="237" spans="1:23" x14ac:dyDescent="0.25">
      <c r="A237" s="14" t="s">
        <v>415</v>
      </c>
      <c r="B237" s="11">
        <v>4.9421178285411475E-2</v>
      </c>
      <c r="C237" s="11">
        <v>2.2571069984625176E-2</v>
      </c>
      <c r="D237" s="11">
        <v>1.3230075187969925</v>
      </c>
      <c r="E237" s="11">
        <v>0.85897697336934586</v>
      </c>
      <c r="F237" s="11">
        <v>1.00600992916167</v>
      </c>
      <c r="G237" s="11">
        <v>4.2845582328139752E-2</v>
      </c>
      <c r="I237" s="15">
        <v>0.44123649072602633</v>
      </c>
      <c r="J237" s="15">
        <f t="shared" si="26"/>
        <v>-3.171556421261712E-3</v>
      </c>
      <c r="K237" s="15"/>
      <c r="L237" s="29">
        <v>341.06200000000001</v>
      </c>
      <c r="M237" s="29">
        <v>175.96</v>
      </c>
      <c r="N237" s="15"/>
      <c r="P237" s="15">
        <f t="shared" si="28"/>
        <v>-1.0928166546202794E-3</v>
      </c>
      <c r="Q237" s="15">
        <f t="shared" si="29"/>
        <v>1.3881785817545186E-3</v>
      </c>
      <c r="R237" s="15">
        <f t="shared" si="30"/>
        <v>-6.9895413871769077E-4</v>
      </c>
      <c r="S237" s="15">
        <f t="shared" si="31"/>
        <v>1.6896230999627608E-4</v>
      </c>
      <c r="T237" s="15">
        <f t="shared" si="32"/>
        <v>-2.9481595442883636E-3</v>
      </c>
      <c r="U237" s="15">
        <f t="shared" si="27"/>
        <v>1.1233024613827285E-5</v>
      </c>
      <c r="W237" s="15">
        <f xml:space="preserve"> -(G237/G236-1)*([8]CpteExploitation!$DY243+[8]CpteExploitation!$GV243)/([8]CpteExploitation!$D243)</f>
        <v>3.1417432818536918E-5</v>
      </c>
    </row>
    <row r="238" spans="1:23" x14ac:dyDescent="0.25">
      <c r="A238" s="14" t="s">
        <v>416</v>
      </c>
      <c r="B238" s="11">
        <v>4.9680578862545073E-2</v>
      </c>
      <c r="C238" s="11">
        <v>2.2634060398984631E-2</v>
      </c>
      <c r="D238" s="11">
        <v>1.3216825215579562</v>
      </c>
      <c r="E238" s="11">
        <v>0.85867379999003113</v>
      </c>
      <c r="F238" s="11">
        <v>1.0066800324571081</v>
      </c>
      <c r="G238" s="11">
        <v>4.2145936102530999E-2</v>
      </c>
      <c r="I238" s="15">
        <v>0.44423666497625747</v>
      </c>
      <c r="J238" s="15">
        <f t="shared" si="26"/>
        <v>3.0001742502311357E-3</v>
      </c>
      <c r="K238" s="15"/>
      <c r="L238" s="29">
        <v>347.05599999999998</v>
      </c>
      <c r="M238" s="29">
        <v>178.25399999999999</v>
      </c>
      <c r="N238" s="15"/>
      <c r="P238" s="15">
        <f t="shared" si="28"/>
        <v>2.7079364079594537E-3</v>
      </c>
      <c r="Q238" s="15">
        <f t="shared" si="29"/>
        <v>-1.4398025444042628E-3</v>
      </c>
      <c r="R238" s="15">
        <f t="shared" si="30"/>
        <v>5.1669383511455751E-4</v>
      </c>
      <c r="S238" s="15">
        <f t="shared" si="31"/>
        <v>1.8209170467946655E-4</v>
      </c>
      <c r="T238" s="15">
        <f t="shared" si="32"/>
        <v>3.4365297299807426E-4</v>
      </c>
      <c r="U238" s="15">
        <f t="shared" si="27"/>
        <v>6.8960187388384634E-4</v>
      </c>
      <c r="W238" s="15">
        <f xml:space="preserve"> -(G238/G237-1)*([8]CpteExploitation!$DY244+[8]CpteExploitation!$GV244)/([8]CpteExploitation!$D244)</f>
        <v>6.9964622560875136E-4</v>
      </c>
    </row>
    <row r="239" spans="1:23" x14ac:dyDescent="0.25">
      <c r="A239" s="14" t="s">
        <v>417</v>
      </c>
      <c r="B239" s="11">
        <v>4.9276247032522855E-2</v>
      </c>
      <c r="C239" s="11">
        <v>2.2494607279162398E-2</v>
      </c>
      <c r="D239" s="11">
        <v>1.3213224313574734</v>
      </c>
      <c r="E239" s="11">
        <v>0.8580857263484285</v>
      </c>
      <c r="F239" s="11">
        <v>1.003459497625047</v>
      </c>
      <c r="G239" s="11">
        <v>4.2096787692165613E-2</v>
      </c>
      <c r="I239" s="15">
        <v>0.44210429106146698</v>
      </c>
      <c r="J239" s="15">
        <f t="shared" si="26"/>
        <v>-2.1323739147904863E-3</v>
      </c>
      <c r="K239" s="15"/>
      <c r="L239" s="29">
        <v>346.51100000000002</v>
      </c>
      <c r="M239" s="29">
        <v>178.73</v>
      </c>
      <c r="N239" s="15"/>
      <c r="P239" s="15">
        <f t="shared" si="28"/>
        <v>-4.1801417695161115E-3</v>
      </c>
      <c r="Q239" s="15">
        <f t="shared" si="29"/>
        <v>3.1645028515412126E-3</v>
      </c>
      <c r="R239" s="15">
        <f t="shared" si="30"/>
        <v>1.3993420441922586E-4</v>
      </c>
      <c r="S239" s="15">
        <f t="shared" si="31"/>
        <v>3.5175738933408262E-4</v>
      </c>
      <c r="T239" s="15">
        <f t="shared" si="32"/>
        <v>-1.6431464519476074E-3</v>
      </c>
      <c r="U239" s="15">
        <f t="shared" si="27"/>
        <v>3.4719861378711527E-5</v>
      </c>
      <c r="W239" s="15">
        <f xml:space="preserve"> -(G239/G238-1)*([8]CpteExploitation!$DY245+[8]CpteExploitation!$GV245)/([8]CpteExploitation!$D245)</f>
        <v>4.9148410365387915E-5</v>
      </c>
    </row>
    <row r="240" spans="1:23" x14ac:dyDescent="0.25">
      <c r="A240" s="14" t="s">
        <v>418</v>
      </c>
      <c r="B240" s="11">
        <v>4.9297196692005031E-2</v>
      </c>
      <c r="C240" s="11">
        <v>2.2646129756070665E-2</v>
      </c>
      <c r="D240" s="11">
        <v>1.3216268760033578</v>
      </c>
      <c r="E240" s="11">
        <v>0.85739229808013684</v>
      </c>
      <c r="F240" s="11">
        <v>1.0038900888555169</v>
      </c>
      <c r="G240" s="11">
        <v>4.0853945699501029E-2</v>
      </c>
      <c r="I240" s="15">
        <v>0.44061587178679679</v>
      </c>
      <c r="J240" s="15">
        <f t="shared" si="26"/>
        <v>-1.4884192746701941E-3</v>
      </c>
      <c r="K240" s="15"/>
      <c r="L240" s="29">
        <v>346.11099999999999</v>
      </c>
      <c r="M240" s="29">
        <v>179.46899999999999</v>
      </c>
      <c r="N240" s="15"/>
      <c r="P240" s="15">
        <f t="shared" si="28"/>
        <v>2.1929047791021286E-4</v>
      </c>
      <c r="Q240" s="15">
        <f t="shared" si="29"/>
        <v>-3.4743940698293979E-3</v>
      </c>
      <c r="R240" s="15">
        <f t="shared" si="30"/>
        <v>-1.1884473933062907E-4</v>
      </c>
      <c r="S240" s="15">
        <f t="shared" si="31"/>
        <v>4.1682263410747379E-4</v>
      </c>
      <c r="T240" s="15">
        <f t="shared" si="32"/>
        <v>2.2133279190655536E-4</v>
      </c>
      <c r="U240" s="15">
        <f t="shared" si="27"/>
        <v>1.2473736305655908E-3</v>
      </c>
      <c r="W240" s="15">
        <f xml:space="preserve"> -(G240/G239-1)*([8]CpteExploitation!$DY246+[8]CpteExploitation!$GV246)/([8]CpteExploitation!$D246)</f>
        <v>1.242841992664585E-3</v>
      </c>
    </row>
    <row r="241" spans="1:23" x14ac:dyDescent="0.25">
      <c r="A241" s="14" t="s">
        <v>419</v>
      </c>
      <c r="B241" s="11">
        <v>4.8593507293906359E-2</v>
      </c>
      <c r="C241" s="11">
        <v>2.290905324512834E-2</v>
      </c>
      <c r="D241" s="11">
        <v>1.3200298920482714</v>
      </c>
      <c r="E241" s="11">
        <v>0.85647834416752422</v>
      </c>
      <c r="F241" s="11">
        <v>1.0200644911503955</v>
      </c>
      <c r="G241" s="11">
        <v>4.1472022493300335E-2</v>
      </c>
      <c r="I241" s="15">
        <v>0.43601271105774159</v>
      </c>
      <c r="J241" s="15">
        <f t="shared" si="26"/>
        <v>-4.6031607290552001E-3</v>
      </c>
      <c r="K241" s="15"/>
      <c r="L241" s="29">
        <v>341.435</v>
      </c>
      <c r="M241" s="29">
        <v>178.40600000000001</v>
      </c>
      <c r="N241" s="15"/>
      <c r="P241" s="15">
        <f t="shared" si="28"/>
        <v>-7.4017229480360606E-3</v>
      </c>
      <c r="Q241" s="15">
        <f t="shared" si="29"/>
        <v>-6.0201794406688474E-3</v>
      </c>
      <c r="R241" s="15">
        <f t="shared" si="30"/>
        <v>6.2656442354334604E-4</v>
      </c>
      <c r="S241" s="15">
        <f t="shared" si="31"/>
        <v>5.5273728277862688E-4</v>
      </c>
      <c r="T241" s="15">
        <f t="shared" si="32"/>
        <v>8.3544163520679667E-3</v>
      </c>
      <c r="U241" s="15">
        <f t="shared" si="27"/>
        <v>-7.1497639874023178E-4</v>
      </c>
      <c r="W241" s="15">
        <f xml:space="preserve"> -(G241/G240-1)*([8]CpteExploitation!$DY247+[8]CpteExploitation!$GV247)/([8]CpteExploitation!$D247)</f>
        <v>-6.1807679379930554E-4</v>
      </c>
    </row>
    <row r="242" spans="1:23" x14ac:dyDescent="0.25">
      <c r="A242" s="14" t="s">
        <v>420</v>
      </c>
      <c r="B242" s="11">
        <v>4.7921571719857149E-2</v>
      </c>
      <c r="C242" s="11">
        <v>2.3146530747301265E-2</v>
      </c>
      <c r="D242" s="11">
        <v>1.3216979372598756</v>
      </c>
      <c r="E242" s="11">
        <v>0.85536758327794604</v>
      </c>
      <c r="F242" s="11">
        <v>1.0264283590728438</v>
      </c>
      <c r="G242" s="11">
        <v>4.4282492695655824E-2</v>
      </c>
      <c r="I242" s="15">
        <v>0.42372402941556236</v>
      </c>
      <c r="J242" s="15">
        <f t="shared" si="26"/>
        <v>-1.2288681642179222E-2</v>
      </c>
      <c r="K242" s="15"/>
      <c r="L242" s="29">
        <v>333.02100000000002</v>
      </c>
      <c r="M242" s="29">
        <v>177.167</v>
      </c>
      <c r="N242" s="15"/>
      <c r="P242" s="15">
        <f t="shared" si="28"/>
        <v>-7.2252155285356494E-3</v>
      </c>
      <c r="Q242" s="15">
        <f t="shared" si="29"/>
        <v>-5.4164750731291117E-3</v>
      </c>
      <c r="R242" s="15">
        <f t="shared" si="30"/>
        <v>-6.6027593680767634E-4</v>
      </c>
      <c r="S242" s="15">
        <f t="shared" si="31"/>
        <v>6.7765026324915361E-4</v>
      </c>
      <c r="T242" s="15">
        <f t="shared" si="32"/>
        <v>3.2598299525029577E-3</v>
      </c>
      <c r="U242" s="15">
        <f t="shared" si="27"/>
        <v>-2.9241953194588961E-3</v>
      </c>
      <c r="W242" s="15">
        <f xml:space="preserve"> -(G242/G241-1)*([8]CpteExploitation!$DY248+[8]CpteExploitation!$GV248)/([8]CpteExploitation!$D248)</f>
        <v>-2.8104702023554889E-3</v>
      </c>
    </row>
    <row r="243" spans="1:23" x14ac:dyDescent="0.25">
      <c r="A243" s="14" t="s">
        <v>421</v>
      </c>
      <c r="B243" s="11">
        <v>4.8302690726261741E-2</v>
      </c>
      <c r="C243" s="11">
        <v>2.3354178643059262E-2</v>
      </c>
      <c r="D243" s="11">
        <v>1.3227567587836064</v>
      </c>
      <c r="E243" s="11">
        <v>0.85429742147610011</v>
      </c>
      <c r="F243" s="11">
        <v>1.0286641044825198</v>
      </c>
      <c r="G243" s="11">
        <v>4.525963310487708E-2</v>
      </c>
      <c r="I243" s="15">
        <v>0.4236066778285012</v>
      </c>
      <c r="J243" s="15">
        <f t="shared" si="26"/>
        <v>-1.1735158706116522E-4</v>
      </c>
      <c r="K243" s="15"/>
      <c r="L243" s="29">
        <v>332.084</v>
      </c>
      <c r="M243" s="29">
        <v>176.38300000000001</v>
      </c>
      <c r="N243" s="15"/>
      <c r="P243" s="15">
        <f t="shared" si="28"/>
        <v>4.2309779769050824E-3</v>
      </c>
      <c r="Q243" s="15">
        <f t="shared" si="29"/>
        <v>-4.7725758344727169E-3</v>
      </c>
      <c r="R243" s="15">
        <f t="shared" si="30"/>
        <v>-4.2618853210003274E-4</v>
      </c>
      <c r="S243" s="15">
        <f t="shared" si="31"/>
        <v>6.6559165555334771E-4</v>
      </c>
      <c r="T243" s="15">
        <f t="shared" si="32"/>
        <v>1.1587904725229613E-3</v>
      </c>
      <c r="U243" s="15">
        <f t="shared" si="27"/>
        <v>-9.7394732546980699E-4</v>
      </c>
      <c r="W243" s="15">
        <f xml:space="preserve"> -(G243/G242-1)*([8]CpteExploitation!$DY249+[8]CpteExploitation!$GV249)/([8]CpteExploitation!$D249)</f>
        <v>-9.7714040922125349E-4</v>
      </c>
    </row>
    <row r="244" spans="1:23" x14ac:dyDescent="0.25">
      <c r="A244" s="14" t="s">
        <v>422</v>
      </c>
      <c r="B244" s="11">
        <v>4.8507171334041969E-2</v>
      </c>
      <c r="C244" s="11">
        <v>2.3563992505940368E-2</v>
      </c>
      <c r="D244" s="11">
        <v>1.3218097222533403</v>
      </c>
      <c r="E244" s="11">
        <v>0.85366232463502134</v>
      </c>
      <c r="F244" s="11">
        <v>1.0272223148310058</v>
      </c>
      <c r="G244" s="11">
        <v>4.6066179241727595E-2</v>
      </c>
      <c r="I244" s="15">
        <v>0.42031205246099346</v>
      </c>
      <c r="J244" s="15">
        <f t="shared" si="26"/>
        <v>-3.2946253675077419E-3</v>
      </c>
      <c r="K244" s="15"/>
      <c r="L244" s="29">
        <v>331.67500000000001</v>
      </c>
      <c r="M244" s="29">
        <v>176.989</v>
      </c>
      <c r="N244" s="15"/>
      <c r="P244" s="15">
        <f t="shared" si="28"/>
        <v>2.248482836446979E-3</v>
      </c>
      <c r="Q244" s="15">
        <f t="shared" si="29"/>
        <v>-4.7717573943325932E-3</v>
      </c>
      <c r="R244" s="15">
        <f t="shared" si="30"/>
        <v>3.8027302167022636E-4</v>
      </c>
      <c r="S244" s="15">
        <f t="shared" si="31"/>
        <v>3.9485680812509361E-4</v>
      </c>
      <c r="T244" s="15">
        <f t="shared" si="32"/>
        <v>-7.4445267061668896E-4</v>
      </c>
      <c r="U244" s="15">
        <f t="shared" si="27"/>
        <v>-8.0202796880075866E-4</v>
      </c>
      <c r="W244" s="15">
        <f xml:space="preserve"> -(G244/G243-1)*([8]CpteExploitation!$DY250+[8]CpteExploitation!$GV250)/([8]CpteExploitation!$D250)</f>
        <v>-8.0654613685051052E-4</v>
      </c>
    </row>
    <row r="245" spans="1:23" x14ac:dyDescent="0.25">
      <c r="A245" s="14" t="s">
        <v>423</v>
      </c>
      <c r="B245" s="11">
        <v>4.8998609873462842E-2</v>
      </c>
      <c r="C245" s="11">
        <v>2.3737850656509261E-2</v>
      </c>
      <c r="D245" s="11">
        <v>1.3219769709282068</v>
      </c>
      <c r="E245" s="11">
        <v>0.85315558723935125</v>
      </c>
      <c r="F245" s="11">
        <v>1.0267237947401047</v>
      </c>
      <c r="G245" s="11">
        <v>4.5603918373194607E-2</v>
      </c>
      <c r="I245" s="15">
        <v>0.4222190384942559</v>
      </c>
      <c r="J245" s="15">
        <f t="shared" si="26"/>
        <v>1.9069860332624478E-3</v>
      </c>
      <c r="K245" s="15"/>
      <c r="L245" s="29">
        <v>335.03699999999998</v>
      </c>
      <c r="M245" s="29">
        <v>178.29900000000001</v>
      </c>
      <c r="N245" s="15"/>
      <c r="P245" s="15">
        <f t="shared" si="28"/>
        <v>5.4062583985630061E-3</v>
      </c>
      <c r="Q245" s="15">
        <f t="shared" si="29"/>
        <v>-3.9371296572972376E-3</v>
      </c>
      <c r="R245" s="15">
        <f t="shared" si="30"/>
        <v>-6.7519198962719498E-5</v>
      </c>
      <c r="S245" s="15">
        <f t="shared" si="31"/>
        <v>3.1676003184920407E-4</v>
      </c>
      <c r="T245" s="15">
        <f t="shared" si="32"/>
        <v>-2.5897137221183669E-4</v>
      </c>
      <c r="U245" s="15">
        <f t="shared" si="27"/>
        <v>4.4758783132203139E-4</v>
      </c>
      <c r="W245" s="15">
        <f xml:space="preserve"> -(G245/G244-1)*([8]CpteExploitation!$DY251+[8]CpteExploitation!$GV251)/([8]CpteExploitation!$D251)</f>
        <v>4.6226086853298689E-4</v>
      </c>
    </row>
    <row r="246" spans="1:23" x14ac:dyDescent="0.25">
      <c r="A246" s="14" t="s">
        <v>424</v>
      </c>
      <c r="B246" s="11">
        <v>4.9143059257769656E-2</v>
      </c>
      <c r="C246" s="11">
        <v>2.3903019965114895E-2</v>
      </c>
      <c r="D246" s="11">
        <v>1.3187010324375779</v>
      </c>
      <c r="E246" s="11">
        <v>0.85282611455066415</v>
      </c>
      <c r="F246" s="11">
        <v>1.0210985029039892</v>
      </c>
      <c r="G246" s="11">
        <v>3.8866083645666009E-2</v>
      </c>
      <c r="I246" s="15">
        <v>0.42542090546730915</v>
      </c>
      <c r="J246" s="15">
        <f t="shared" si="26"/>
        <v>3.2018669730532467E-3</v>
      </c>
      <c r="K246" s="15"/>
      <c r="L246" s="29">
        <v>336.18</v>
      </c>
      <c r="M246" s="29">
        <v>180.095</v>
      </c>
      <c r="N246" s="15"/>
      <c r="P246" s="15">
        <f t="shared" si="28"/>
        <v>1.5688740235945469E-3</v>
      </c>
      <c r="Q246" s="15">
        <f t="shared" si="29"/>
        <v>-3.7029179912668234E-3</v>
      </c>
      <c r="R246" s="15">
        <f t="shared" si="30"/>
        <v>1.318766739335062E-3</v>
      </c>
      <c r="S246" s="15">
        <f t="shared" si="31"/>
        <v>2.0551679421777986E-4</v>
      </c>
      <c r="T246" s="15">
        <f t="shared" si="32"/>
        <v>-2.9157317590553801E-3</v>
      </c>
      <c r="U246" s="15">
        <f t="shared" si="27"/>
        <v>6.7273591662280613E-3</v>
      </c>
      <c r="W246" s="15">
        <f xml:space="preserve"> -(G246/G245-1)*([8]CpteExploitation!$DY252+[8]CpteExploitation!$GV252)/([8]CpteExploitation!$D252)</f>
        <v>6.7378347275285988E-3</v>
      </c>
    </row>
    <row r="247" spans="1:23" x14ac:dyDescent="0.25">
      <c r="A247" s="14" t="s">
        <v>425</v>
      </c>
      <c r="B247" s="11">
        <v>4.9167107669476316E-2</v>
      </c>
      <c r="C247" s="11">
        <v>2.3881252253023785E-2</v>
      </c>
      <c r="D247" s="11">
        <v>1.3176478271280649</v>
      </c>
      <c r="E247" s="11">
        <v>0.85226003890283231</v>
      </c>
      <c r="F247" s="11">
        <v>1.019831581544107</v>
      </c>
      <c r="G247" s="11">
        <v>3.9284988468981118E-2</v>
      </c>
      <c r="I247" s="15">
        <v>0.42587601872060177</v>
      </c>
      <c r="J247" s="15">
        <f t="shared" si="26"/>
        <v>4.5511325329261609E-4</v>
      </c>
      <c r="K247" s="15"/>
      <c r="L247" s="29">
        <v>339.51900000000001</v>
      </c>
      <c r="M247" s="29">
        <v>181.589</v>
      </c>
      <c r="N247" s="15"/>
      <c r="P247" s="15">
        <f t="shared" si="28"/>
        <v>2.6215249320391698E-4</v>
      </c>
      <c r="Q247" s="15">
        <f t="shared" si="29"/>
        <v>4.8785391349295631E-4</v>
      </c>
      <c r="R247" s="15">
        <f t="shared" si="30"/>
        <v>4.2785486679805881E-4</v>
      </c>
      <c r="S247" s="15">
        <f t="shared" si="31"/>
        <v>3.5558527191991747E-4</v>
      </c>
      <c r="T247" s="15">
        <f t="shared" si="32"/>
        <v>-6.6467876091185689E-4</v>
      </c>
      <c r="U247" s="15">
        <f t="shared" si="27"/>
        <v>-4.1365453121037653E-4</v>
      </c>
      <c r="W247" s="15">
        <f xml:space="preserve"> -(G247/G246-1)*([8]CpteExploitation!$DY253+[8]CpteExploitation!$GV253)/([8]CpteExploitation!$D253)</f>
        <v>-4.1890482331510863E-4</v>
      </c>
    </row>
    <row r="248" spans="1:23" x14ac:dyDescent="0.25">
      <c r="A248" s="14" t="s">
        <v>426</v>
      </c>
      <c r="B248" s="11">
        <v>4.9345528248155759E-2</v>
      </c>
      <c r="C248" s="11">
        <v>2.3933710679940962E-2</v>
      </c>
      <c r="D248" s="11">
        <v>1.3179860164079917</v>
      </c>
      <c r="E248" s="11">
        <v>0.85146010609689138</v>
      </c>
      <c r="F248" s="11">
        <v>1.019623382508593</v>
      </c>
      <c r="G248" s="11">
        <v>3.9982465112880831E-2</v>
      </c>
      <c r="I248" s="15">
        <v>0.42619419887484472</v>
      </c>
      <c r="J248" s="15">
        <f t="shared" si="26"/>
        <v>3.1818015424295298E-4</v>
      </c>
      <c r="K248" s="15"/>
      <c r="L248" s="29">
        <v>342.17500000000001</v>
      </c>
      <c r="M248" s="29">
        <v>182.661</v>
      </c>
      <c r="N248" s="15"/>
      <c r="P248" s="15">
        <f t="shared" si="28"/>
        <v>1.9408668239937659E-3</v>
      </c>
      <c r="Q248" s="15">
        <f t="shared" si="29"/>
        <v>-1.1748532458687698E-3</v>
      </c>
      <c r="R248" s="15">
        <f t="shared" si="30"/>
        <v>-1.3727325785759168E-4</v>
      </c>
      <c r="S248" s="15">
        <f t="shared" si="31"/>
        <v>5.020036054640283E-4</v>
      </c>
      <c r="T248" s="15">
        <f t="shared" si="32"/>
        <v>-1.0918820096496522E-4</v>
      </c>
      <c r="U248" s="15">
        <f t="shared" si="27"/>
        <v>-7.0337557052351451E-4</v>
      </c>
      <c r="W248" s="15">
        <f xml:space="preserve"> -(G248/G247-1)*([8]CpteExploitation!$DY254+[8]CpteExploitation!$GV254)/([8]CpteExploitation!$D254)</f>
        <v>-6.9747664389970964E-4</v>
      </c>
    </row>
    <row r="249" spans="1:23" x14ac:dyDescent="0.25">
      <c r="A249" s="14" t="s">
        <v>427</v>
      </c>
      <c r="B249" s="11">
        <v>4.9356139282605418E-2</v>
      </c>
      <c r="C249" s="11">
        <v>2.3852796769414601E-2</v>
      </c>
      <c r="D249" s="11">
        <v>1.3186377922245662</v>
      </c>
      <c r="E249" s="11">
        <v>0.85058662552858166</v>
      </c>
      <c r="F249" s="11">
        <v>1.012742973632021</v>
      </c>
      <c r="G249" s="11">
        <v>4.0449464382452477E-2</v>
      </c>
      <c r="I249" s="15">
        <v>0.42431744441402452</v>
      </c>
      <c r="J249" s="15">
        <f t="shared" si="26"/>
        <v>-1.8767544608201958E-3</v>
      </c>
      <c r="K249" s="15"/>
      <c r="L249" s="29">
        <v>343.34199999999998</v>
      </c>
      <c r="M249" s="29">
        <v>183.768</v>
      </c>
      <c r="N249" s="15"/>
      <c r="P249" s="15">
        <f t="shared" si="28"/>
        <v>1.1479090425322931E-4</v>
      </c>
      <c r="Q249" s="15">
        <f t="shared" si="29"/>
        <v>1.8047236479373488E-3</v>
      </c>
      <c r="R249" s="15">
        <f t="shared" si="30"/>
        <v>-2.639884918386051E-4</v>
      </c>
      <c r="S249" s="15">
        <f t="shared" si="31"/>
        <v>5.4762907572319204E-4</v>
      </c>
      <c r="T249" s="15">
        <f t="shared" si="32"/>
        <v>-3.6022347884799768E-3</v>
      </c>
      <c r="U249" s="15">
        <f t="shared" si="27"/>
        <v>-4.7767480841538409E-4</v>
      </c>
      <c r="W249" s="15">
        <f xml:space="preserve"> -(G249/G248-1)*([8]CpteExploitation!$DY255+[8]CpteExploitation!$GV255)/([8]CpteExploitation!$D255)</f>
        <v>-4.6699926957164106E-4</v>
      </c>
    </row>
    <row r="250" spans="1:23" x14ac:dyDescent="0.25">
      <c r="A250" s="14" t="s">
        <v>428</v>
      </c>
      <c r="B250" s="11">
        <v>4.9622065612929811E-2</v>
      </c>
      <c r="C250" s="11">
        <v>2.3744556136275352E-2</v>
      </c>
      <c r="D250" s="11">
        <v>1.3228466924740978</v>
      </c>
      <c r="E250" s="11">
        <v>0.84952051015205388</v>
      </c>
      <c r="F250" s="11">
        <v>1.0070051464164478</v>
      </c>
      <c r="G250" s="11">
        <v>4.0991376586369144E-2</v>
      </c>
      <c r="I250" s="15">
        <v>0.42500904855194443</v>
      </c>
      <c r="J250" s="15">
        <f t="shared" si="26"/>
        <v>6.9160413791991004E-4</v>
      </c>
      <c r="K250" s="15"/>
      <c r="L250" s="29">
        <v>348.12200000000001</v>
      </c>
      <c r="M250" s="29">
        <v>185.89699999999999</v>
      </c>
      <c r="N250" s="15"/>
      <c r="P250" s="15">
        <f t="shared" si="28"/>
        <v>2.8837865740867223E-3</v>
      </c>
      <c r="Q250" s="15">
        <f t="shared" si="29"/>
        <v>2.4288124042222592E-3</v>
      </c>
      <c r="R250" s="15">
        <f t="shared" si="30"/>
        <v>-1.7083862637697245E-3</v>
      </c>
      <c r="S250" s="15">
        <f t="shared" si="31"/>
        <v>6.7085492697931777E-4</v>
      </c>
      <c r="T250" s="15">
        <f t="shared" si="32"/>
        <v>-3.0324327863456937E-3</v>
      </c>
      <c r="U250" s="15">
        <f t="shared" si="27"/>
        <v>-5.5103071725297109E-4</v>
      </c>
      <c r="W250" s="15">
        <f xml:space="preserve"> -(G250/G249-1)*([8]CpteExploitation!$DY256+[8]CpteExploitation!$GV256)/([8]CpteExploitation!$D256)</f>
        <v>-5.4191220391666369E-4</v>
      </c>
    </row>
    <row r="251" spans="1:23" x14ac:dyDescent="0.25">
      <c r="A251" s="14" t="s">
        <v>429</v>
      </c>
      <c r="B251" s="11">
        <v>4.9423369901703665E-2</v>
      </c>
      <c r="C251" s="11">
        <v>2.362090902621947E-2</v>
      </c>
      <c r="D251" s="11">
        <v>1.3265917496645772</v>
      </c>
      <c r="E251" s="11">
        <v>0.84849425039478543</v>
      </c>
      <c r="F251" s="11">
        <v>1.0033737799791902</v>
      </c>
      <c r="G251" s="11">
        <v>4.2235579336957922E-2</v>
      </c>
      <c r="I251" s="15">
        <v>0.42161557331191091</v>
      </c>
      <c r="J251" s="15">
        <f t="shared" si="26"/>
        <v>-3.3934752400335277E-3</v>
      </c>
      <c r="K251" s="15"/>
      <c r="L251" s="29">
        <v>348.54500000000002</v>
      </c>
      <c r="M251" s="29">
        <v>186.87299999999999</v>
      </c>
      <c r="N251" s="15"/>
      <c r="P251" s="15">
        <f t="shared" si="28"/>
        <v>-2.138230724799912E-3</v>
      </c>
      <c r="Q251" s="15">
        <f t="shared" si="29"/>
        <v>2.7807428289571019E-3</v>
      </c>
      <c r="R251" s="15">
        <f t="shared" si="30"/>
        <v>-1.5117843654342158E-3</v>
      </c>
      <c r="S251" s="15">
        <f t="shared" si="31"/>
        <v>6.4509598947870908E-4</v>
      </c>
      <c r="T251" s="15">
        <f t="shared" si="32"/>
        <v>-1.9256586131295001E-3</v>
      </c>
      <c r="U251" s="15">
        <f t="shared" si="27"/>
        <v>-1.2436403551057103E-3</v>
      </c>
      <c r="W251" s="15">
        <f xml:space="preserve"> -(G251/G250-1)*([8]CpteExploitation!$DY257+[8]CpteExploitation!$GV257)/([8]CpteExploitation!$D257)</f>
        <v>-1.2442027505887743E-3</v>
      </c>
    </row>
    <row r="252" spans="1:23" x14ac:dyDescent="0.25">
      <c r="A252" s="14" t="s">
        <v>430</v>
      </c>
      <c r="B252" s="11">
        <v>4.9572803959466047E-2</v>
      </c>
      <c r="C252" s="11">
        <v>2.3623393706420012E-2</v>
      </c>
      <c r="D252" s="11">
        <v>1.3276109942564147</v>
      </c>
      <c r="E252" s="11">
        <v>0.84734463166933671</v>
      </c>
      <c r="F252" s="11">
        <v>1.0019602805706431</v>
      </c>
      <c r="G252" s="11">
        <v>4.2791661434132863E-2</v>
      </c>
      <c r="I252" s="15">
        <v>0.42217985455458762</v>
      </c>
      <c r="J252" s="15">
        <f t="shared" si="26"/>
        <v>5.6428124267671187E-4</v>
      </c>
      <c r="K252" s="15"/>
      <c r="L252" s="29">
        <v>350.37200000000001</v>
      </c>
      <c r="M252" s="29">
        <v>187.46</v>
      </c>
      <c r="N252" s="15"/>
      <c r="P252" s="15">
        <f t="shared" si="28"/>
        <v>1.6210818226361369E-3</v>
      </c>
      <c r="Q252" s="15">
        <f t="shared" si="29"/>
        <v>-5.6397725963873816E-5</v>
      </c>
      <c r="R252" s="15">
        <f t="shared" si="30"/>
        <v>-4.1193512435513474E-4</v>
      </c>
      <c r="S252" s="15">
        <f t="shared" si="31"/>
        <v>7.2642808432987077E-4</v>
      </c>
      <c r="T252" s="15">
        <f t="shared" si="32"/>
        <v>-7.5530191158522982E-4</v>
      </c>
      <c r="U252" s="15">
        <f t="shared" si="27"/>
        <v>-5.5959390238505757E-4</v>
      </c>
      <c r="W252" s="15">
        <f xml:space="preserve"> -(G252/G251-1)*([8]CpteExploitation!$DY258+[8]CpteExploitation!$GV258)/([8]CpteExploitation!$D258)</f>
        <v>-5.5608209717493689E-4</v>
      </c>
    </row>
    <row r="253" spans="1:23" x14ac:dyDescent="0.25">
      <c r="A253" s="14" t="s">
        <v>431</v>
      </c>
      <c r="B253" s="11">
        <v>4.9710177918555552E-2</v>
      </c>
      <c r="C253" s="11">
        <v>2.3688758783011937E-2</v>
      </c>
      <c r="D253" s="11">
        <v>1.3300847904865778</v>
      </c>
      <c r="E253" s="11">
        <v>0.84625410511880217</v>
      </c>
      <c r="F253" s="11">
        <v>0.99993738484713135</v>
      </c>
      <c r="G253" s="11">
        <v>4.4922711935592816E-2</v>
      </c>
      <c r="I253" s="15">
        <v>0.41865810779748169</v>
      </c>
      <c r="J253" s="15">
        <f t="shared" si="26"/>
        <v>-3.5217467571059258E-3</v>
      </c>
      <c r="K253" s="15"/>
      <c r="L253" s="29">
        <v>352.38299999999998</v>
      </c>
      <c r="M253" s="29">
        <v>189.02500000000001</v>
      </c>
      <c r="N253" s="15"/>
      <c r="P253" s="15">
        <f t="shared" si="28"/>
        <v>1.4826551512939373E-3</v>
      </c>
      <c r="Q253" s="15">
        <f t="shared" si="29"/>
        <v>-1.4804123755441025E-3</v>
      </c>
      <c r="R253" s="15">
        <f t="shared" si="30"/>
        <v>-9.9694753432142953E-4</v>
      </c>
      <c r="S253" s="15">
        <f t="shared" si="31"/>
        <v>6.8858154968078078E-4</v>
      </c>
      <c r="T253" s="15">
        <f t="shared" si="32"/>
        <v>-1.0801951203221519E-3</v>
      </c>
      <c r="U253" s="15">
        <f t="shared" si="27"/>
        <v>-2.1354284278929593E-3</v>
      </c>
      <c r="W253" s="15">
        <f xml:space="preserve"> -(G253/G252-1)*([8]CpteExploitation!$DY259+[8]CpteExploitation!$GV259)/([8]CpteExploitation!$D259)</f>
        <v>-2.1310505014599545E-3</v>
      </c>
    </row>
    <row r="254" spans="1:23" x14ac:dyDescent="0.25">
      <c r="A254" s="14" t="s">
        <v>432</v>
      </c>
      <c r="B254" s="11">
        <v>4.9648132384298223E-2</v>
      </c>
      <c r="C254" s="11">
        <v>2.3718353906635091E-2</v>
      </c>
      <c r="D254" s="11">
        <v>1.3280825600312811</v>
      </c>
      <c r="E254" s="11">
        <v>0.84531134322481549</v>
      </c>
      <c r="F254" s="11">
        <v>0.99378265009063727</v>
      </c>
      <c r="G254" s="11">
        <v>4.340004880235613E-2</v>
      </c>
      <c r="I254" s="15">
        <v>0.41692250072352333</v>
      </c>
      <c r="J254" s="15">
        <f t="shared" si="26"/>
        <v>-1.7356070739583673E-3</v>
      </c>
      <c r="K254" s="15"/>
      <c r="L254" s="29">
        <v>352.44200000000001</v>
      </c>
      <c r="M254" s="29">
        <v>190.20400000000001</v>
      </c>
      <c r="N254" s="15"/>
      <c r="P254" s="15">
        <f t="shared" si="28"/>
        <v>-6.6952917931755124E-4</v>
      </c>
      <c r="Q254" s="15">
        <f t="shared" si="29"/>
        <v>-6.7016563000397891E-4</v>
      </c>
      <c r="R254" s="15">
        <f t="shared" si="30"/>
        <v>8.0749349757076535E-4</v>
      </c>
      <c r="S254" s="15">
        <f t="shared" si="31"/>
        <v>5.975930388996372E-4</v>
      </c>
      <c r="T254" s="15">
        <f t="shared" si="32"/>
        <v>-3.301724510823893E-3</v>
      </c>
      <c r="U254" s="15">
        <f t="shared" si="27"/>
        <v>1.5007257097166531E-3</v>
      </c>
      <c r="W254" s="15">
        <f xml:space="preserve"> -(G254/G253-1)*([8]CpteExploitation!$DY260+[8]CpteExploitation!$GV260)/([8]CpteExploitation!$D260)</f>
        <v>1.5226631332366843E-3</v>
      </c>
    </row>
    <row r="255" spans="1:23" x14ac:dyDescent="0.25">
      <c r="A255" s="14" t="s">
        <v>433</v>
      </c>
      <c r="B255" s="11">
        <v>4.9690721077181643E-2</v>
      </c>
      <c r="C255" s="11">
        <v>2.377745241033475E-2</v>
      </c>
      <c r="D255" s="11">
        <v>1.3291887825469133</v>
      </c>
      <c r="E255" s="11">
        <v>0.84416838873800037</v>
      </c>
      <c r="F255" s="11">
        <v>0.99638879865269725</v>
      </c>
      <c r="G255" s="11">
        <v>4.3595514502187113E-2</v>
      </c>
      <c r="I255" s="15">
        <v>0.41754043132393348</v>
      </c>
      <c r="J255" s="15">
        <f t="shared" si="26"/>
        <v>6.179306004101548E-4</v>
      </c>
      <c r="K255" s="15"/>
      <c r="L255" s="29">
        <v>354.11900000000003</v>
      </c>
      <c r="M255" s="29">
        <v>190.821</v>
      </c>
      <c r="N255" s="15"/>
      <c r="P255" s="15">
        <f t="shared" si="28"/>
        <v>4.6293858906055232E-4</v>
      </c>
      <c r="Q255" s="15">
        <f t="shared" si="29"/>
        <v>-1.3446954306397393E-3</v>
      </c>
      <c r="R255" s="15">
        <f t="shared" si="30"/>
        <v>-4.4952040341755589E-4</v>
      </c>
      <c r="S255" s="15">
        <f t="shared" si="31"/>
        <v>7.2969980284603433E-4</v>
      </c>
      <c r="T255" s="15">
        <f t="shared" si="32"/>
        <v>1.4152714548348625E-3</v>
      </c>
      <c r="U255" s="15">
        <f t="shared" si="27"/>
        <v>-1.9576341227399907E-4</v>
      </c>
      <c r="W255" s="15">
        <f xml:space="preserve"> -(G255/G254-1)*([8]CpteExploitation!$DY261+[8]CpteExploitation!$GV261)/([8]CpteExploitation!$D261)</f>
        <v>-1.9546569983098637E-4</v>
      </c>
    </row>
    <row r="256" spans="1:23" x14ac:dyDescent="0.25">
      <c r="A256" s="14" t="s">
        <v>434</v>
      </c>
      <c r="B256" s="11">
        <v>4.9935376636082912E-2</v>
      </c>
      <c r="C256" s="11">
        <v>2.3952434924530443E-2</v>
      </c>
      <c r="D256" s="11">
        <v>1.327947710243774</v>
      </c>
      <c r="E256" s="11">
        <v>0.8430347131695467</v>
      </c>
      <c r="F256" s="11">
        <v>0.99759468562762965</v>
      </c>
      <c r="G256" s="11">
        <v>4.4175657451112613E-2</v>
      </c>
      <c r="I256" s="15">
        <v>0.41754045853000671</v>
      </c>
      <c r="J256" s="15">
        <f t="shared" si="26"/>
        <v>2.7206073227592498E-8</v>
      </c>
      <c r="K256" s="15"/>
      <c r="L256" s="29">
        <v>355.92</v>
      </c>
      <c r="M256" s="29">
        <v>191.58699999999999</v>
      </c>
      <c r="N256" s="15"/>
      <c r="P256" s="15">
        <f t="shared" si="28"/>
        <v>2.6531189848460674E-3</v>
      </c>
      <c r="Q256" s="15">
        <f t="shared" si="29"/>
        <v>-3.9655759265978018E-3</v>
      </c>
      <c r="R256" s="15">
        <f t="shared" si="30"/>
        <v>5.0313827268033857E-4</v>
      </c>
      <c r="S256" s="15">
        <f t="shared" si="31"/>
        <v>7.2366345350946028E-4</v>
      </c>
      <c r="T256" s="15">
        <f t="shared" si="32"/>
        <v>6.5216082291426336E-4</v>
      </c>
      <c r="U256" s="15">
        <f t="shared" si="27"/>
        <v>-5.6647840127910026E-4</v>
      </c>
      <c r="W256" s="15">
        <f xml:space="preserve"> -(G256/G255-1)*([8]CpteExploitation!$DY262+[8]CpteExploitation!$GV262)/([8]CpteExploitation!$D262)</f>
        <v>-5.8014294892549533E-4</v>
      </c>
    </row>
    <row r="257" spans="1:23" x14ac:dyDescent="0.25">
      <c r="A257" s="14" t="s">
        <v>435</v>
      </c>
      <c r="B257" s="11">
        <v>4.9893862097284955E-2</v>
      </c>
      <c r="C257" s="11">
        <v>2.403497415215463E-2</v>
      </c>
      <c r="D257" s="11">
        <v>1.3310707959703312</v>
      </c>
      <c r="E257" s="11">
        <v>0.84176056681119982</v>
      </c>
      <c r="F257" s="11">
        <v>0.9959038946486336</v>
      </c>
      <c r="G257" s="11">
        <v>4.6120169932725566E-2</v>
      </c>
      <c r="I257" s="15">
        <v>0.41191782828681223</v>
      </c>
      <c r="J257" s="15">
        <f t="shared" si="26"/>
        <v>-5.6226302431944819E-3</v>
      </c>
      <c r="K257" s="15"/>
      <c r="L257" s="29">
        <v>354.964</v>
      </c>
      <c r="M257" s="29">
        <v>192.37700000000001</v>
      </c>
      <c r="N257" s="15"/>
      <c r="P257" s="15">
        <f t="shared" si="28"/>
        <v>-4.4751287229412545E-4</v>
      </c>
      <c r="Q257" s="15">
        <f t="shared" si="29"/>
        <v>-1.8549165491246562E-3</v>
      </c>
      <c r="R257" s="15">
        <f t="shared" si="30"/>
        <v>-1.265950064698733E-3</v>
      </c>
      <c r="S257" s="15">
        <f t="shared" si="31"/>
        <v>8.1355609648400557E-4</v>
      </c>
      <c r="T257" s="15">
        <f t="shared" si="32"/>
        <v>-9.1232471346404582E-4</v>
      </c>
      <c r="U257" s="15">
        <f t="shared" si="27"/>
        <v>-1.9554821400969268E-3</v>
      </c>
      <c r="W257" s="15">
        <f xml:space="preserve"> -(G257/G256-1)*([8]CpteExploitation!$DY263+[8]CpteExploitation!$GV263)/([8]CpteExploitation!$D263)</f>
        <v>-1.9445124816129574E-3</v>
      </c>
    </row>
    <row r="258" spans="1:23" x14ac:dyDescent="0.25">
      <c r="A258" s="14" t="s">
        <v>436</v>
      </c>
      <c r="B258" s="11">
        <v>4.989384998113662E-2</v>
      </c>
      <c r="C258" s="11">
        <v>2.3991447751868861E-2</v>
      </c>
      <c r="D258" s="11">
        <v>1.3296425138146384</v>
      </c>
      <c r="E258" s="11">
        <v>0.84054109363058127</v>
      </c>
      <c r="F258" s="11">
        <v>0.99606604251164632</v>
      </c>
      <c r="G258" s="11">
        <v>4.5955851401182003E-2</v>
      </c>
      <c r="I258" s="15">
        <v>0.41451470778072752</v>
      </c>
      <c r="J258" s="15">
        <f t="shared" si="26"/>
        <v>2.5968794939152939E-3</v>
      </c>
      <c r="K258" s="15"/>
      <c r="L258" s="29">
        <v>356.34199999999998</v>
      </c>
      <c r="M258" s="29">
        <v>192.25700000000001</v>
      </c>
      <c r="N258" s="15"/>
      <c r="P258" s="15">
        <f t="shared" si="28"/>
        <v>-1.316092146456559E-7</v>
      </c>
      <c r="Q258" s="15">
        <f t="shared" si="29"/>
        <v>9.8147203653464504E-4</v>
      </c>
      <c r="R258" s="15">
        <f t="shared" si="30"/>
        <v>5.8154281391342526E-4</v>
      </c>
      <c r="S258" s="15">
        <f t="shared" si="31"/>
        <v>7.8514978266240468E-4</v>
      </c>
      <c r="T258" s="15">
        <f t="shared" si="32"/>
        <v>8.8239418376631645E-5</v>
      </c>
      <c r="U258" s="15">
        <f t="shared" si="27"/>
        <v>1.6060705164283316E-4</v>
      </c>
      <c r="W258" s="15">
        <f xml:space="preserve"> -(G258/G257-1)*([8]CpteExploitation!$DY264+[8]CpteExploitation!$GV264)/([8]CpteExploitation!$D264)</f>
        <v>1.6431853154356458E-4</v>
      </c>
    </row>
    <row r="259" spans="1:23" x14ac:dyDescent="0.25">
      <c r="A259" s="14" t="s">
        <v>437</v>
      </c>
      <c r="B259" s="11">
        <v>5.0323135318314061E-2</v>
      </c>
      <c r="C259" s="11">
        <v>2.4150741987893187E-2</v>
      </c>
      <c r="D259" s="11">
        <v>1.3306205073122366</v>
      </c>
      <c r="E259" s="11">
        <v>0.83964044054533082</v>
      </c>
      <c r="F259" s="11">
        <v>0.99858310846939158</v>
      </c>
      <c r="G259" s="11">
        <v>4.6466268611929977E-2</v>
      </c>
      <c r="I259" s="15">
        <v>0.41659327011505431</v>
      </c>
      <c r="J259" s="15">
        <f t="shared" ref="J259:J298" si="33">I259-I258</f>
        <v>2.0785623343267945E-3</v>
      </c>
      <c r="K259" s="15"/>
      <c r="L259" s="29">
        <v>359.91699999999997</v>
      </c>
      <c r="M259" s="29">
        <v>193.25399999999999</v>
      </c>
      <c r="N259" s="15"/>
      <c r="P259" s="15">
        <f t="shared" si="28"/>
        <v>4.6420967314872875E-3</v>
      </c>
      <c r="Q259" s="15">
        <f t="shared" si="29"/>
        <v>-3.5822736075213904E-3</v>
      </c>
      <c r="R259" s="15">
        <f t="shared" si="30"/>
        <v>-3.9684071425265293E-4</v>
      </c>
      <c r="S259" s="15">
        <f t="shared" si="31"/>
        <v>5.7811433508545441E-4</v>
      </c>
      <c r="T259" s="15">
        <f t="shared" si="32"/>
        <v>1.3633947255748311E-3</v>
      </c>
      <c r="U259" s="15">
        <f t="shared" ref="U259:U298" si="34">J259-P259-Q259-R259-S259-T259</f>
        <v>-5.2592913604673514E-4</v>
      </c>
      <c r="W259" s="15">
        <f xml:space="preserve"> -(G259/G258-1)*([8]CpteExploitation!$DY265+[8]CpteExploitation!$GV265)/([8]CpteExploitation!$D265)</f>
        <v>-5.1041721074797516E-4</v>
      </c>
    </row>
    <row r="260" spans="1:23" x14ac:dyDescent="0.25">
      <c r="A260" s="14" t="s">
        <v>438</v>
      </c>
      <c r="B260" s="11">
        <v>5.0216906451783568E-2</v>
      </c>
      <c r="C260" s="11">
        <v>2.4173100183672556E-2</v>
      </c>
      <c r="D260" s="11">
        <v>1.3332441040002196</v>
      </c>
      <c r="E260" s="11">
        <v>0.83908966116372119</v>
      </c>
      <c r="F260" s="11">
        <v>0.99659827168913684</v>
      </c>
      <c r="G260" s="11">
        <v>4.723594605421285E-2</v>
      </c>
      <c r="I260" s="15">
        <v>0.41240486046201097</v>
      </c>
      <c r="J260" s="15">
        <f t="shared" si="33"/>
        <v>-4.1884096530433457E-3</v>
      </c>
      <c r="K260" s="15"/>
      <c r="L260" s="29">
        <v>359.47199999999998</v>
      </c>
      <c r="M260" s="29">
        <v>194.24299999999999</v>
      </c>
      <c r="N260" s="15"/>
      <c r="P260" s="15">
        <f t="shared" si="28"/>
        <v>-1.1334464006386255E-3</v>
      </c>
      <c r="Q260" s="15">
        <f t="shared" si="29"/>
        <v>-4.9708700300075156E-4</v>
      </c>
      <c r="R260" s="15">
        <f t="shared" si="30"/>
        <v>-1.0586904441188647E-3</v>
      </c>
      <c r="S260" s="15">
        <f t="shared" si="31"/>
        <v>3.5221711692334302E-4</v>
      </c>
      <c r="T260" s="15">
        <f t="shared" si="32"/>
        <v>-1.0672513557485901E-3</v>
      </c>
      <c r="U260" s="15">
        <f t="shared" si="34"/>
        <v>-7.8415156645985696E-4</v>
      </c>
      <c r="W260" s="15">
        <f xml:space="preserve"> -(G260/G259-1)*([8]CpteExploitation!$DY266+[8]CpteExploitation!$GV266)/([8]CpteExploitation!$D266)</f>
        <v>-7.6967744228287425E-4</v>
      </c>
    </row>
    <row r="261" spans="1:23" x14ac:dyDescent="0.25">
      <c r="A261" s="14" t="s">
        <v>439</v>
      </c>
      <c r="B261" s="11">
        <v>5.0564658004030684E-2</v>
      </c>
      <c r="C261" s="11">
        <v>2.4240206255019422E-2</v>
      </c>
      <c r="D261" s="11">
        <v>1.3326601585497759</v>
      </c>
      <c r="E261" s="11">
        <v>0.83898965605549425</v>
      </c>
      <c r="F261" s="11">
        <v>0.99755135201906753</v>
      </c>
      <c r="G261" s="11">
        <v>4.7582770946328255E-2</v>
      </c>
      <c r="I261" s="15">
        <v>0.41509819346112975</v>
      </c>
      <c r="J261" s="15">
        <f t="shared" si="33"/>
        <v>2.6933329991187804E-3</v>
      </c>
      <c r="K261" s="15"/>
      <c r="L261" s="29">
        <v>362.29500000000002</v>
      </c>
      <c r="M261" s="29">
        <v>194.667</v>
      </c>
      <c r="N261" s="15"/>
      <c r="P261" s="15">
        <f t="shared" si="28"/>
        <v>3.7419625020117136E-3</v>
      </c>
      <c r="Q261" s="15">
        <f t="shared" si="29"/>
        <v>-1.500063940321591E-3</v>
      </c>
      <c r="R261" s="15">
        <f t="shared" si="30"/>
        <v>2.3666983955923868E-4</v>
      </c>
      <c r="S261" s="15">
        <f t="shared" si="31"/>
        <v>6.4401224239627567E-5</v>
      </c>
      <c r="T261" s="15">
        <f t="shared" si="32"/>
        <v>5.1676094741734174E-4</v>
      </c>
      <c r="U261" s="15">
        <f t="shared" si="34"/>
        <v>-3.663975737875501E-4</v>
      </c>
      <c r="W261" s="15">
        <f xml:space="preserve"> -(G261/G260-1)*([8]CpteExploitation!$DY267+[8]CpteExploitation!$GV267)/([8]CpteExploitation!$D267)</f>
        <v>-3.4682489211540377E-4</v>
      </c>
    </row>
    <row r="262" spans="1:23" x14ac:dyDescent="0.25">
      <c r="A262" s="14" t="s">
        <v>440</v>
      </c>
      <c r="B262" s="11">
        <v>5.05774016369002E-2</v>
      </c>
      <c r="C262" s="11">
        <v>2.4245676464837169E-2</v>
      </c>
      <c r="D262" s="11">
        <v>1.3365192006617854</v>
      </c>
      <c r="E262" s="11">
        <v>0.83907298055728186</v>
      </c>
      <c r="F262" s="11">
        <v>0.99595327779155274</v>
      </c>
      <c r="G262" s="11">
        <v>4.3401550627319312E-2</v>
      </c>
      <c r="I262" s="15">
        <v>0.41682496907580846</v>
      </c>
      <c r="J262" s="15">
        <f t="shared" si="33"/>
        <v>1.7267756146787105E-3</v>
      </c>
      <c r="K262" s="15"/>
      <c r="L262" s="29">
        <v>362.17599999999999</v>
      </c>
      <c r="M262" s="29">
        <v>195.494</v>
      </c>
      <c r="N262" s="15"/>
      <c r="P262" s="15">
        <f t="shared" si="28"/>
        <v>1.3541793060496164E-4</v>
      </c>
      <c r="Q262" s="15">
        <f t="shared" si="29"/>
        <v>-1.2125444536510546E-4</v>
      </c>
      <c r="R262" s="15">
        <f t="shared" si="30"/>
        <v>-1.5559301604209088E-3</v>
      </c>
      <c r="S262" s="15">
        <f t="shared" si="31"/>
        <v>-5.3363722219760657E-5</v>
      </c>
      <c r="T262" s="15">
        <f t="shared" si="32"/>
        <v>-8.6077903660847362E-4</v>
      </c>
      <c r="U262" s="15">
        <f t="shared" si="34"/>
        <v>4.1826850486879974E-3</v>
      </c>
      <c r="W262" s="15">
        <f xml:space="preserve"> -(G262/G261-1)*([8]CpteExploitation!$DY268+[8]CpteExploitation!$GV268)/([8]CpteExploitation!$D268)</f>
        <v>4.1812203190089454E-3</v>
      </c>
    </row>
    <row r="263" spans="1:23" x14ac:dyDescent="0.25">
      <c r="A263" s="14" t="s">
        <v>441</v>
      </c>
      <c r="B263" s="11">
        <v>5.0605161123016197E-2</v>
      </c>
      <c r="C263" s="11">
        <v>2.437033400575284E-2</v>
      </c>
      <c r="D263" s="11">
        <v>1.3375648533853297</v>
      </c>
      <c r="E263" s="11">
        <v>0.83909308787628245</v>
      </c>
      <c r="F263" s="11">
        <v>0.99840736681557385</v>
      </c>
      <c r="G263" s="11">
        <v>4.1848323969934105E-2</v>
      </c>
      <c r="I263" s="15">
        <v>0.41679727596825644</v>
      </c>
      <c r="J263" s="15">
        <f t="shared" si="33"/>
        <v>-2.7693107552018148E-5</v>
      </c>
      <c r="K263" s="15"/>
      <c r="L263" s="29">
        <v>362.404</v>
      </c>
      <c r="M263" s="29">
        <v>196.19</v>
      </c>
      <c r="N263" s="15"/>
      <c r="P263" s="15">
        <f t="shared" si="28"/>
        <v>2.9625703562347224E-4</v>
      </c>
      <c r="Q263" s="15">
        <f t="shared" si="29"/>
        <v>-2.7752238215911274E-3</v>
      </c>
      <c r="R263" s="15">
        <f t="shared" si="30"/>
        <v>-4.2230481734173919E-4</v>
      </c>
      <c r="S263" s="15">
        <f t="shared" si="31"/>
        <v>-1.2935052523382364E-5</v>
      </c>
      <c r="T263" s="15">
        <f t="shared" si="32"/>
        <v>1.3300412569037775E-3</v>
      </c>
      <c r="U263" s="15">
        <f t="shared" si="34"/>
        <v>1.5564722913769809E-3</v>
      </c>
      <c r="W263" s="15">
        <f xml:space="preserve"> -(G263/G262-1)*([8]CpteExploitation!$DY269+[8]CpteExploitation!$GV269)/([8]CpteExploitation!$D269)</f>
        <v>1.553226657385209E-3</v>
      </c>
    </row>
    <row r="264" spans="1:23" x14ac:dyDescent="0.25">
      <c r="A264" s="14" t="s">
        <v>442</v>
      </c>
      <c r="B264" s="11">
        <v>5.0963298145379074E-2</v>
      </c>
      <c r="C264" s="11">
        <v>2.4469885922043192E-2</v>
      </c>
      <c r="D264" s="11">
        <v>1.3379750192081483</v>
      </c>
      <c r="E264" s="11">
        <v>0.83909601178387305</v>
      </c>
      <c r="F264" s="11">
        <v>1.0001084898719224</v>
      </c>
      <c r="G264" s="11">
        <v>4.0856238958050871E-2</v>
      </c>
      <c r="I264" s="15">
        <v>0.4201459933987976</v>
      </c>
      <c r="J264" s="15">
        <f t="shared" si="33"/>
        <v>3.3487174305411593E-3</v>
      </c>
      <c r="K264" s="15"/>
      <c r="L264" s="29">
        <v>365.08499999999998</v>
      </c>
      <c r="M264" s="29">
        <v>196.78</v>
      </c>
      <c r="N264" s="15"/>
      <c r="P264" s="15">
        <f t="shared" si="28"/>
        <v>3.8312305860618819E-3</v>
      </c>
      <c r="Q264" s="15">
        <f t="shared" si="29"/>
        <v>-2.2114240454960449E-3</v>
      </c>
      <c r="R264" s="15">
        <f t="shared" si="30"/>
        <v>-1.6600780453188358E-4</v>
      </c>
      <c r="S264" s="15">
        <f t="shared" si="31"/>
        <v>-1.8864156200354468E-6</v>
      </c>
      <c r="T264" s="15">
        <f t="shared" si="32"/>
        <v>9.2238416522756833E-4</v>
      </c>
      <c r="U264" s="15">
        <f t="shared" si="34"/>
        <v>9.7442094489967308E-4</v>
      </c>
      <c r="W264" s="15">
        <f xml:space="preserve"> -(G264/G263-1)*([8]CpteExploitation!$DY270+[8]CpteExploitation!$GV270)/([8]CpteExploitation!$D270)</f>
        <v>9.9208501188323374E-4</v>
      </c>
    </row>
    <row r="265" spans="1:23" x14ac:dyDescent="0.25">
      <c r="A265" s="14" t="s">
        <v>443</v>
      </c>
      <c r="B265" s="11">
        <v>5.0946280125742233E-2</v>
      </c>
      <c r="C265" s="11">
        <v>2.4537920855611822E-2</v>
      </c>
      <c r="D265" s="11">
        <v>1.3391019676295395</v>
      </c>
      <c r="E265" s="11">
        <v>0.83904575619979049</v>
      </c>
      <c r="F265" s="11">
        <v>1.005469190662424</v>
      </c>
      <c r="G265" s="11">
        <v>4.0377045331702707E-2</v>
      </c>
      <c r="I265" s="15">
        <v>0.42140794164696638</v>
      </c>
      <c r="J265" s="15">
        <f t="shared" si="33"/>
        <v>1.261948248168776E-3</v>
      </c>
      <c r="K265" s="15"/>
      <c r="L265" s="29">
        <v>366.322</v>
      </c>
      <c r="M265" s="29">
        <v>197.16</v>
      </c>
      <c r="N265" s="15"/>
      <c r="P265" s="15">
        <f t="shared" si="28"/>
        <v>-1.7998589039111342E-4</v>
      </c>
      <c r="Q265" s="15">
        <f t="shared" si="29"/>
        <v>-1.4986043429899469E-3</v>
      </c>
      <c r="R265" s="15">
        <f t="shared" si="30"/>
        <v>-4.5398656526356049E-4</v>
      </c>
      <c r="S265" s="15">
        <f t="shared" si="31"/>
        <v>3.2281940626237204E-5</v>
      </c>
      <c r="T265" s="15">
        <f t="shared" si="32"/>
        <v>2.8890923218273389E-3</v>
      </c>
      <c r="U265" s="15">
        <f t="shared" si="34"/>
        <v>4.7315078435982046E-4</v>
      </c>
      <c r="W265" s="15">
        <f xml:space="preserve"> -(G265/G264-1)*([8]CpteExploitation!$DY271+[8]CpteExploitation!$GV271)/([8]CpteExploitation!$D271)</f>
        <v>4.7919362634816522E-4</v>
      </c>
    </row>
    <row r="266" spans="1:23" x14ac:dyDescent="0.25">
      <c r="A266" s="14" t="s">
        <v>444</v>
      </c>
      <c r="B266" s="11">
        <v>5.1223390061152042E-2</v>
      </c>
      <c r="C266" s="11">
        <v>2.4657403647229386E-2</v>
      </c>
      <c r="D266" s="11">
        <v>1.3349325620996297</v>
      </c>
      <c r="E266" s="11">
        <v>0.83911998066382876</v>
      </c>
      <c r="F266" s="11">
        <v>1.0094604188861065</v>
      </c>
      <c r="G266" s="11">
        <v>3.6377991504411379E-2</v>
      </c>
      <c r="I266" s="15">
        <v>0.42945984604111515</v>
      </c>
      <c r="J266" s="15">
        <f t="shared" si="33"/>
        <v>8.0519043941487678E-3</v>
      </c>
      <c r="K266" s="15"/>
      <c r="L266" s="29">
        <v>369.839</v>
      </c>
      <c r="M266" s="29">
        <v>197.554</v>
      </c>
      <c r="N266" s="15"/>
      <c r="P266" s="15">
        <f t="shared" si="28"/>
        <v>2.9274900370904874E-3</v>
      </c>
      <c r="Q266" s="15">
        <f t="shared" si="29"/>
        <v>-2.6207368026278342E-3</v>
      </c>
      <c r="R266" s="15">
        <f t="shared" si="30"/>
        <v>1.6757772789654755E-3</v>
      </c>
      <c r="S266" s="15">
        <f t="shared" si="31"/>
        <v>-4.7612088594255349E-5</v>
      </c>
      <c r="T266" s="15">
        <f t="shared" si="32"/>
        <v>2.136454274611E-3</v>
      </c>
      <c r="U266" s="15">
        <f t="shared" si="34"/>
        <v>3.9805316947038941E-3</v>
      </c>
      <c r="W266" s="15">
        <f xml:space="preserve"> -(G266/G265-1)*([8]CpteExploitation!$DY272+[8]CpteExploitation!$GV272)/([8]CpteExploitation!$D272)</f>
        <v>3.9990538272913281E-3</v>
      </c>
    </row>
    <row r="267" spans="1:23" x14ac:dyDescent="0.25">
      <c r="A267" s="14" t="s">
        <v>445</v>
      </c>
      <c r="B267" s="11">
        <v>5.1275851231011006E-2</v>
      </c>
      <c r="C267" s="11">
        <v>2.4663580572970984E-2</v>
      </c>
      <c r="D267" s="11">
        <v>1.3335774515402963</v>
      </c>
      <c r="E267" s="11">
        <v>0.83948314999126938</v>
      </c>
      <c r="F267" s="11">
        <v>1.0062199902891333</v>
      </c>
      <c r="G267" s="11">
        <v>3.7332024762192363E-2</v>
      </c>
      <c r="I267" s="15">
        <v>0.42750911326330321</v>
      </c>
      <c r="J267" s="15">
        <f t="shared" si="33"/>
        <v>-1.9507327778119365E-3</v>
      </c>
      <c r="K267" s="15"/>
      <c r="L267" s="29">
        <v>370.88799999999998</v>
      </c>
      <c r="M267" s="29">
        <v>198.483</v>
      </c>
      <c r="N267" s="15"/>
      <c r="P267" s="15">
        <f t="shared" si="28"/>
        <v>5.470698425719667E-4</v>
      </c>
      <c r="Q267" s="15">
        <f t="shared" si="29"/>
        <v>-1.3381295365306556E-4</v>
      </c>
      <c r="R267" s="15">
        <f t="shared" si="30"/>
        <v>5.4223622023270401E-4</v>
      </c>
      <c r="S267" s="15">
        <f t="shared" si="31"/>
        <v>-2.311842379552872E-4</v>
      </c>
      <c r="T267" s="15">
        <f t="shared" si="32"/>
        <v>-1.7146926360406534E-3</v>
      </c>
      <c r="U267" s="15">
        <f t="shared" si="34"/>
        <v>-9.6034901296760127E-4</v>
      </c>
      <c r="W267" s="15">
        <f xml:space="preserve"> -(G267/G266-1)*([8]CpteExploitation!$DY273+[8]CpteExploitation!$GV273)/([8]CpteExploitation!$D273)</f>
        <v>-9.5403325778098728E-4</v>
      </c>
    </row>
    <row r="268" spans="1:23" x14ac:dyDescent="0.25">
      <c r="A268" s="14" t="s">
        <v>446</v>
      </c>
      <c r="B268" s="11">
        <v>5.1334043633239804E-2</v>
      </c>
      <c r="C268" s="11">
        <v>2.4732669584891329E-2</v>
      </c>
      <c r="D268" s="11">
        <v>1.3342515394438612</v>
      </c>
      <c r="E268" s="11">
        <v>0.84027316795617701</v>
      </c>
      <c r="F268" s="11">
        <v>1.0104968877293554</v>
      </c>
      <c r="G268" s="11">
        <v>3.8347489975168965E-2</v>
      </c>
      <c r="I268" s="15">
        <v>0.4270993214990772</v>
      </c>
      <c r="J268" s="15">
        <f t="shared" si="33"/>
        <v>-4.0979176422600849E-4</v>
      </c>
      <c r="K268" s="15"/>
      <c r="L268" s="29">
        <v>373.32299999999998</v>
      </c>
      <c r="M268" s="29">
        <v>199.56</v>
      </c>
      <c r="N268" s="15"/>
      <c r="P268" s="15">
        <f t="shared" si="28"/>
        <v>6.0734287397441159E-4</v>
      </c>
      <c r="Q268" s="15">
        <f t="shared" si="29"/>
        <v>-1.4991096124448182E-3</v>
      </c>
      <c r="R268" s="15">
        <f t="shared" si="30"/>
        <v>-2.7050719658524669E-4</v>
      </c>
      <c r="S268" s="15">
        <f t="shared" si="31"/>
        <v>-5.0362295535330548E-4</v>
      </c>
      <c r="T268" s="15">
        <f t="shared" si="32"/>
        <v>2.274659674299065E-3</v>
      </c>
      <c r="U268" s="15">
        <f t="shared" si="34"/>
        <v>-1.0185545481161146E-3</v>
      </c>
      <c r="W268" s="15">
        <f xml:space="preserve"> -(G268/G267-1)*([8]CpteExploitation!$DY274+[8]CpteExploitation!$GV274)/([8]CpteExploitation!$D274)</f>
        <v>-1.0154652129765976E-3</v>
      </c>
    </row>
    <row r="269" spans="1:23" x14ac:dyDescent="0.25">
      <c r="A269" s="14" t="s">
        <v>447</v>
      </c>
      <c r="B269" s="11">
        <v>5.1387129200858757E-2</v>
      </c>
      <c r="C269" s="11">
        <v>2.4868702692322144E-2</v>
      </c>
      <c r="D269" s="11">
        <v>1.332340631570569</v>
      </c>
      <c r="E269" s="11">
        <v>0.84115748643222521</v>
      </c>
      <c r="F269" s="11">
        <v>1.0138505803195099</v>
      </c>
      <c r="G269" s="11">
        <v>3.77235382628264E-2</v>
      </c>
      <c r="I269" s="15">
        <v>0.42732126925791286</v>
      </c>
      <c r="J269" s="15">
        <f t="shared" si="33"/>
        <v>2.2194775883566109E-4</v>
      </c>
      <c r="K269" s="15"/>
      <c r="L269" s="29">
        <v>375.495</v>
      </c>
      <c r="M269" s="29">
        <v>200.87299999999999</v>
      </c>
      <c r="N269" s="15"/>
      <c r="P269" s="15">
        <f t="shared" si="28"/>
        <v>5.5278944009808843E-4</v>
      </c>
      <c r="Q269" s="15">
        <f t="shared" si="29"/>
        <v>-2.9401018231428617E-3</v>
      </c>
      <c r="R269" s="15">
        <f t="shared" si="30"/>
        <v>7.6558036307619376E-4</v>
      </c>
      <c r="S269" s="15">
        <f t="shared" si="31"/>
        <v>-5.6257049528047253E-4</v>
      </c>
      <c r="T269" s="15">
        <f t="shared" si="32"/>
        <v>1.7740956016962873E-3</v>
      </c>
      <c r="U269" s="15">
        <f t="shared" si="34"/>
        <v>6.3215467238842598E-4</v>
      </c>
      <c r="W269" s="15">
        <f xml:space="preserve"> -(G269/G268-1)*([8]CpteExploitation!$DY275+[8]CpteExploitation!$GV275)/([8]CpteExploitation!$D275)</f>
        <v>6.2395171234256501E-4</v>
      </c>
    </row>
    <row r="270" spans="1:23" x14ac:dyDescent="0.25">
      <c r="A270" s="14" t="s">
        <v>448</v>
      </c>
      <c r="B270" s="11">
        <v>5.1795959908165802E-2</v>
      </c>
      <c r="C270" s="11">
        <v>2.5048939926793402E-2</v>
      </c>
      <c r="D270" s="11">
        <v>1.3334079816628575</v>
      </c>
      <c r="E270" s="11">
        <v>0.84228772392937834</v>
      </c>
      <c r="F270" s="11">
        <v>1.0182554808237028</v>
      </c>
      <c r="G270" s="11">
        <v>3.7957973783018253E-2</v>
      </c>
      <c r="I270" s="15">
        <v>0.42863315987089123</v>
      </c>
      <c r="J270" s="15">
        <f t="shared" si="33"/>
        <v>1.3118906129783725E-3</v>
      </c>
      <c r="K270" s="15"/>
      <c r="L270" s="29">
        <v>379.52499999999998</v>
      </c>
      <c r="M270" s="29">
        <v>202.44200000000001</v>
      </c>
      <c r="N270" s="15"/>
      <c r="P270" s="15">
        <f t="shared" si="28"/>
        <v>4.2560484136797694E-3</v>
      </c>
      <c r="Q270" s="15">
        <f t="shared" si="29"/>
        <v>-3.8771159738971409E-3</v>
      </c>
      <c r="R270" s="15">
        <f t="shared" si="30"/>
        <v>-4.2855742783276995E-4</v>
      </c>
      <c r="S270" s="15">
        <f t="shared" si="31"/>
        <v>-7.1880287293326663E-4</v>
      </c>
      <c r="T270" s="15">
        <f t="shared" si="32"/>
        <v>2.3242324291315795E-3</v>
      </c>
      <c r="U270" s="15">
        <f t="shared" si="34"/>
        <v>-2.4391395516979884E-4</v>
      </c>
      <c r="W270" s="15">
        <f xml:space="preserve"> -(G270/G269-1)*([8]CpteExploitation!$DY276+[8]CpteExploitation!$GV276)/([8]CpteExploitation!$D276)</f>
        <v>-2.3443552019185253E-4</v>
      </c>
    </row>
    <row r="271" spans="1:23" x14ac:dyDescent="0.25">
      <c r="A271" s="14" t="s">
        <v>449</v>
      </c>
      <c r="B271" s="11">
        <v>5.1491892688884287E-2</v>
      </c>
      <c r="C271" s="11">
        <v>2.5027874535772206E-2</v>
      </c>
      <c r="D271" s="11">
        <v>1.3291433220054323</v>
      </c>
      <c r="E271" s="11">
        <v>0.84320764926229519</v>
      </c>
      <c r="F271" s="11">
        <v>1.0124510228201256</v>
      </c>
      <c r="G271" s="11">
        <v>3.8832321494016601E-2</v>
      </c>
      <c r="I271" s="15">
        <v>0.42312145789845496</v>
      </c>
      <c r="J271" s="15">
        <f t="shared" si="33"/>
        <v>-5.5117019724362781E-3</v>
      </c>
      <c r="K271" s="15"/>
      <c r="L271" s="29">
        <v>376.54199999999997</v>
      </c>
      <c r="M271" s="29">
        <v>202.596</v>
      </c>
      <c r="N271" s="15"/>
      <c r="P271" s="15">
        <f t="shared" si="28"/>
        <v>-3.1313668289481922E-3</v>
      </c>
      <c r="Q271" s="15">
        <f t="shared" si="29"/>
        <v>4.4858051384978192E-4</v>
      </c>
      <c r="R271" s="15">
        <f t="shared" si="30"/>
        <v>1.706009941820091E-3</v>
      </c>
      <c r="S271" s="15">
        <f t="shared" si="31"/>
        <v>-5.8257566270239589E-4</v>
      </c>
      <c r="T271" s="15">
        <f t="shared" si="32"/>
        <v>-3.0406409999748081E-3</v>
      </c>
      <c r="U271" s="15">
        <f t="shared" si="34"/>
        <v>-9.1170893648075515E-4</v>
      </c>
      <c r="W271" s="15">
        <f xml:space="preserve"> -(G271/G270-1)*([8]CpteExploitation!$DY277+[8]CpteExploitation!$GV277)/([8]CpteExploitation!$D277)</f>
        <v>-8.7434771099835181E-4</v>
      </c>
    </row>
    <row r="272" spans="1:23" x14ac:dyDescent="0.25">
      <c r="A272" s="14" t="s">
        <v>450</v>
      </c>
      <c r="B272" s="11">
        <v>5.1632324483964313E-2</v>
      </c>
      <c r="C272" s="11">
        <v>2.5133286841289782E-2</v>
      </c>
      <c r="D272" s="11">
        <v>1.327467173822426</v>
      </c>
      <c r="E272" s="11">
        <v>0.84396336525144366</v>
      </c>
      <c r="F272" s="11">
        <v>1.0111874388648565</v>
      </c>
      <c r="G272" s="11">
        <v>3.861480979698978E-2</v>
      </c>
      <c r="I272" s="15">
        <v>0.42206915895764097</v>
      </c>
      <c r="J272" s="15">
        <f t="shared" si="33"/>
        <v>-1.0522989408139893E-3</v>
      </c>
      <c r="K272" s="15"/>
      <c r="L272" s="29">
        <v>377.91199999999998</v>
      </c>
      <c r="M272" s="29">
        <v>203.81399999999999</v>
      </c>
      <c r="N272" s="15"/>
      <c r="P272" s="15">
        <f t="shared" si="28"/>
        <v>1.4673848580640284E-3</v>
      </c>
      <c r="Q272" s="15">
        <f t="shared" si="29"/>
        <v>-2.2661298129755332E-3</v>
      </c>
      <c r="R272" s="15">
        <f t="shared" si="30"/>
        <v>6.7851278992231737E-4</v>
      </c>
      <c r="S272" s="15">
        <f t="shared" si="31"/>
        <v>-4.8221588736753414E-4</v>
      </c>
      <c r="T272" s="15">
        <f t="shared" si="32"/>
        <v>-6.7150232502189843E-4</v>
      </c>
      <c r="U272" s="15">
        <f t="shared" si="34"/>
        <v>2.2165143656463086E-4</v>
      </c>
      <c r="W272" s="15">
        <f xml:space="preserve"> -(G272/G271-1)*([8]CpteExploitation!$DY278+[8]CpteExploitation!$GV278)/([8]CpteExploitation!$D278)</f>
        <v>2.1751169702682172E-4</v>
      </c>
    </row>
    <row r="273" spans="1:23" x14ac:dyDescent="0.25">
      <c r="A273" s="14" t="s">
        <v>451</v>
      </c>
      <c r="B273" s="11">
        <v>5.1831374300560111E-2</v>
      </c>
      <c r="C273" s="11">
        <v>2.5225422727873269E-2</v>
      </c>
      <c r="D273" s="11">
        <v>1.3278189561025415</v>
      </c>
      <c r="E273" s="11">
        <v>0.8444920062030643</v>
      </c>
      <c r="F273" s="11">
        <v>1.008796863324233</v>
      </c>
      <c r="G273" s="11">
        <v>3.931010515341235E-2</v>
      </c>
      <c r="I273" s="15">
        <v>0.41971323711383635</v>
      </c>
      <c r="J273" s="15">
        <f t="shared" si="33"/>
        <v>-2.3559218438046203E-3</v>
      </c>
      <c r="K273" s="15"/>
      <c r="L273" s="29">
        <v>379.82600000000002</v>
      </c>
      <c r="M273" s="29">
        <v>205.476</v>
      </c>
      <c r="N273" s="15"/>
      <c r="P273" s="15">
        <f t="shared" si="28"/>
        <v>2.0791385663821264E-3</v>
      </c>
      <c r="Q273" s="15">
        <f t="shared" si="29"/>
        <v>-1.9770737111012059E-3</v>
      </c>
      <c r="R273" s="15">
        <f t="shared" si="30"/>
        <v>-1.4292016173036485E-4</v>
      </c>
      <c r="S273" s="15">
        <f t="shared" si="31"/>
        <v>-3.378162509422551E-4</v>
      </c>
      <c r="T273" s="15">
        <f t="shared" si="32"/>
        <v>-1.2750115986494301E-3</v>
      </c>
      <c r="U273" s="15">
        <f t="shared" si="34"/>
        <v>-7.022386877634909E-4</v>
      </c>
      <c r="W273" s="15">
        <f xml:space="preserve"> -(G273/G272-1)*([8]CpteExploitation!$DY279+[8]CpteExploitation!$GV279)/([8]CpteExploitation!$D279)</f>
        <v>-6.9529535642256872E-4</v>
      </c>
    </row>
    <row r="274" spans="1:23" x14ac:dyDescent="0.25">
      <c r="A274" s="14" t="s">
        <v>452</v>
      </c>
      <c r="B274" s="11">
        <v>5.1898055347999787E-2</v>
      </c>
      <c r="C274" s="11">
        <v>2.5282653621791523E-2</v>
      </c>
      <c r="D274" s="11">
        <v>1.3269646512636393</v>
      </c>
      <c r="E274" s="11">
        <v>0.84504958821242571</v>
      </c>
      <c r="F274" s="11">
        <v>1.0044355358656805</v>
      </c>
      <c r="G274" s="11">
        <v>3.8832185470275352E-2</v>
      </c>
      <c r="I274" s="15">
        <v>0.41730289209216004</v>
      </c>
      <c r="J274" s="15">
        <f t="shared" si="33"/>
        <v>-2.4103450216763078E-3</v>
      </c>
      <c r="K274" s="15"/>
      <c r="L274" s="29">
        <v>382.59500000000003</v>
      </c>
      <c r="M274" s="29">
        <v>208.08</v>
      </c>
      <c r="N274" s="15"/>
      <c r="P274" s="15">
        <f t="shared" si="28"/>
        <v>6.9596292029667768E-4</v>
      </c>
      <c r="Q274" s="15">
        <f t="shared" si="29"/>
        <v>-1.2273501763811834E-3</v>
      </c>
      <c r="R274" s="15">
        <f t="shared" si="30"/>
        <v>3.4805703376179211E-4</v>
      </c>
      <c r="S274" s="15">
        <f t="shared" si="31"/>
        <v>-3.5718204746449533E-4</v>
      </c>
      <c r="T274" s="15">
        <f t="shared" si="32"/>
        <v>-2.3387908459547224E-3</v>
      </c>
      <c r="U274" s="15">
        <f t="shared" si="34"/>
        <v>4.6895809406562335E-4</v>
      </c>
      <c r="W274" s="15">
        <f xml:space="preserve"> -(G274/G273-1)*([8]CpteExploitation!$DY280+[8]CpteExploitation!$GV280)/([8]CpteExploitation!$D280)</f>
        <v>4.7791968313699705E-4</v>
      </c>
    </row>
    <row r="275" spans="1:23" x14ac:dyDescent="0.25">
      <c r="A275" s="14" t="s">
        <v>453</v>
      </c>
      <c r="B275" s="11">
        <v>5.2084741695519521E-2</v>
      </c>
      <c r="C275" s="11">
        <v>2.5368252537429532E-2</v>
      </c>
      <c r="D275" s="11">
        <v>1.3252186662621974</v>
      </c>
      <c r="E275" s="11">
        <v>0.8457289774090706</v>
      </c>
      <c r="F275" s="11">
        <v>1.0056509326770178</v>
      </c>
      <c r="G275" s="11">
        <v>3.8842365488409414E-2</v>
      </c>
      <c r="I275" s="15">
        <v>0.41834301911701893</v>
      </c>
      <c r="J275" s="15">
        <f t="shared" si="33"/>
        <v>1.0401270248588945E-3</v>
      </c>
      <c r="K275" s="15"/>
      <c r="L275" s="29">
        <v>386.30500000000001</v>
      </c>
      <c r="M275" s="29">
        <v>209.69200000000001</v>
      </c>
      <c r="N275" s="15"/>
      <c r="P275" s="15">
        <f t="shared" si="28"/>
        <v>1.9563768860539174E-3</v>
      </c>
      <c r="Q275" s="15">
        <f t="shared" si="29"/>
        <v>-1.8413513197871093E-3</v>
      </c>
      <c r="R275" s="15">
        <f t="shared" si="30"/>
        <v>7.1560308443940847E-4</v>
      </c>
      <c r="S275" s="15">
        <f t="shared" si="31"/>
        <v>-4.3724765728818643E-4</v>
      </c>
      <c r="T275" s="15">
        <f t="shared" si="32"/>
        <v>6.580926987605017E-4</v>
      </c>
      <c r="U275" s="15">
        <f t="shared" si="34"/>
        <v>-1.1346667319637343E-5</v>
      </c>
      <c r="W275" s="15">
        <f xml:space="preserve"> -(G275/G274-1)*([8]CpteExploitation!$DY281+[8]CpteExploitation!$GV281)/([8]CpteExploitation!$D281)</f>
        <v>-1.0180018134065974E-5</v>
      </c>
    </row>
    <row r="276" spans="1:23" x14ac:dyDescent="0.25">
      <c r="A276" s="14" t="s">
        <v>454</v>
      </c>
      <c r="B276" s="11">
        <v>5.2402747559122269E-2</v>
      </c>
      <c r="C276" s="11">
        <v>2.5447858353672234E-2</v>
      </c>
      <c r="D276" s="11">
        <v>1.3259504588421998</v>
      </c>
      <c r="E276" s="11">
        <v>0.84623563626821774</v>
      </c>
      <c r="F276" s="11">
        <v>1.0057685826472349</v>
      </c>
      <c r="G276" s="11">
        <v>3.8603091937997214E-2</v>
      </c>
      <c r="I276" s="15">
        <v>0.41962345198064466</v>
      </c>
      <c r="J276" s="15">
        <f t="shared" si="33"/>
        <v>1.2804328636257245E-3</v>
      </c>
      <c r="K276" s="15"/>
      <c r="L276" s="29">
        <v>390.17599999999999</v>
      </c>
      <c r="M276" s="29">
        <v>211.387</v>
      </c>
      <c r="N276" s="15"/>
      <c r="P276" s="15">
        <f t="shared" si="28"/>
        <v>3.3141804091848938E-3</v>
      </c>
      <c r="Q276" s="15">
        <f t="shared" si="29"/>
        <v>-1.7033573937817507E-3</v>
      </c>
      <c r="R276" s="15">
        <f t="shared" si="30"/>
        <v>-2.9974502923579702E-4</v>
      </c>
      <c r="S276" s="15">
        <f t="shared" si="31"/>
        <v>-3.2518908670572331E-4</v>
      </c>
      <c r="T276" s="15">
        <f t="shared" si="32"/>
        <v>6.3503270627446375E-5</v>
      </c>
      <c r="U276" s="15">
        <f t="shared" si="34"/>
        <v>2.3104069353665536E-4</v>
      </c>
      <c r="W276" s="15">
        <f xml:space="preserve"> -(G276/G275-1)*([8]CpteExploitation!$DY282+[8]CpteExploitation!$GV282)/([8]CpteExploitation!$D282)</f>
        <v>2.3927355041219859E-4</v>
      </c>
    </row>
    <row r="277" spans="1:23" x14ac:dyDescent="0.25">
      <c r="A277" s="14" t="s">
        <v>455</v>
      </c>
      <c r="B277" s="11">
        <v>5.2455237373346321E-2</v>
      </c>
      <c r="C277" s="11">
        <v>2.5353593702057631E-2</v>
      </c>
      <c r="D277" s="11">
        <v>1.3307187509719156</v>
      </c>
      <c r="E277" s="11">
        <v>0.84672510497024434</v>
      </c>
      <c r="F277" s="11">
        <v>1.0016257948286864</v>
      </c>
      <c r="G277" s="11">
        <v>3.8575418781435611E-2</v>
      </c>
      <c r="I277" s="15">
        <v>0.41770382475607615</v>
      </c>
      <c r="J277" s="15">
        <f t="shared" si="33"/>
        <v>-1.9196272245685098E-3</v>
      </c>
      <c r="K277" s="15"/>
      <c r="L277" s="29">
        <v>393.46300000000002</v>
      </c>
      <c r="M277" s="29">
        <v>213.93299999999999</v>
      </c>
      <c r="N277" s="15"/>
      <c r="P277" s="15">
        <f t="shared" si="28"/>
        <v>5.4267360750782912E-4</v>
      </c>
      <c r="Q277" s="15">
        <f t="shared" si="29"/>
        <v>2.0068520258868343E-3</v>
      </c>
      <c r="R277" s="15">
        <f t="shared" si="30"/>
        <v>-1.9482885574604657E-3</v>
      </c>
      <c r="S277" s="15">
        <f t="shared" si="31"/>
        <v>-3.1336561470049408E-4</v>
      </c>
      <c r="T277" s="15">
        <f t="shared" si="32"/>
        <v>-2.2315794239259564E-3</v>
      </c>
      <c r="U277" s="15">
        <f t="shared" si="34"/>
        <v>2.4080738123742791E-5</v>
      </c>
      <c r="W277" s="15">
        <f xml:space="preserve"> -(G277/G276-1)*([8]CpteExploitation!$DY283+[8]CpteExploitation!$GV283)/([8]CpteExploitation!$D283)</f>
        <v>2.767315656160091E-5</v>
      </c>
    </row>
    <row r="278" spans="1:23" x14ac:dyDescent="0.25">
      <c r="A278" s="14" t="s">
        <v>456</v>
      </c>
      <c r="B278" s="11">
        <v>5.2197968527858414E-2</v>
      </c>
      <c r="C278" s="11">
        <v>2.5191716924722794E-2</v>
      </c>
      <c r="D278" s="11">
        <v>1.3295063216791863</v>
      </c>
      <c r="E278" s="11">
        <v>0.84728956856894189</v>
      </c>
      <c r="F278" s="11">
        <v>0.99664251318316055</v>
      </c>
      <c r="G278" s="11">
        <v>3.7263835054893765E-2</v>
      </c>
      <c r="I278" s="15">
        <v>0.41724333867727337</v>
      </c>
      <c r="J278" s="15">
        <f t="shared" si="33"/>
        <v>-4.6048607880277981E-4</v>
      </c>
      <c r="K278" s="15"/>
      <c r="L278" s="29">
        <v>394.21600000000001</v>
      </c>
      <c r="M278" s="29">
        <v>215.041</v>
      </c>
      <c r="N278" s="15"/>
      <c r="P278" s="15">
        <f t="shared" si="28"/>
        <v>-2.6666881026489596E-3</v>
      </c>
      <c r="Q278" s="15">
        <f t="shared" si="29"/>
        <v>3.4715138786641951E-3</v>
      </c>
      <c r="R278" s="15">
        <f t="shared" si="30"/>
        <v>4.9538633936517366E-4</v>
      </c>
      <c r="S278" s="15">
        <f t="shared" si="31"/>
        <v>-3.6246609256512514E-4</v>
      </c>
      <c r="T278" s="15">
        <f t="shared" si="32"/>
        <v>-2.7051030582229377E-3</v>
      </c>
      <c r="U278" s="15">
        <f t="shared" si="34"/>
        <v>1.306870956604874E-3</v>
      </c>
      <c r="W278" s="15">
        <f xml:space="preserve"> -(G278/G277-1)*([8]CpteExploitation!$DY284+[8]CpteExploitation!$GV284)/([8]CpteExploitation!$D284)</f>
        <v>1.3115837265418454E-3</v>
      </c>
    </row>
    <row r="279" spans="1:23" x14ac:dyDescent="0.25">
      <c r="A279" s="14" t="s">
        <v>457</v>
      </c>
      <c r="B279" s="11">
        <v>5.2264786321105164E-2</v>
      </c>
      <c r="C279" s="11">
        <v>2.5184450862034916E-2</v>
      </c>
      <c r="D279" s="11">
        <v>1.3281321763412677</v>
      </c>
      <c r="E279" s="11">
        <v>0.84730492177489691</v>
      </c>
      <c r="F279" s="11">
        <v>0.99220489380047239</v>
      </c>
      <c r="G279" s="11">
        <v>3.7720396833996486E-2</v>
      </c>
      <c r="I279" s="15">
        <v>0.41576349217948749</v>
      </c>
      <c r="J279" s="15">
        <f t="shared" si="33"/>
        <v>-1.479846497785875E-3</v>
      </c>
      <c r="K279" s="15"/>
      <c r="L279" s="29">
        <v>396.84100000000001</v>
      </c>
      <c r="M279" s="29">
        <v>216.88</v>
      </c>
      <c r="N279" s="15"/>
      <c r="P279" s="15">
        <f t="shared" si="28"/>
        <v>6.9827348488308758E-4</v>
      </c>
      <c r="Q279" s="15">
        <f t="shared" si="29"/>
        <v>1.5733610581662139E-4</v>
      </c>
      <c r="R279" s="15">
        <f t="shared" si="30"/>
        <v>5.6380547131940637E-4</v>
      </c>
      <c r="S279" s="15">
        <f t="shared" si="31"/>
        <v>-9.8844894038015885E-6</v>
      </c>
      <c r="T279" s="15">
        <f t="shared" si="32"/>
        <v>-2.4288330571109202E-3</v>
      </c>
      <c r="U279" s="15">
        <f t="shared" si="34"/>
        <v>-4.6054401329026842E-4</v>
      </c>
      <c r="W279" s="15">
        <f xml:space="preserve"> -(G279/G278-1)*([8]CpteExploitation!$DY285+[8]CpteExploitation!$GV285)/([8]CpteExploitation!$D285)</f>
        <v>-4.5656177910272187E-4</v>
      </c>
    </row>
    <row r="280" spans="1:23" x14ac:dyDescent="0.25">
      <c r="A280" s="14" t="s">
        <v>458</v>
      </c>
      <c r="B280" s="11">
        <v>5.2365072705998099E-2</v>
      </c>
      <c r="C280" s="11">
        <v>2.5189738995081194E-2</v>
      </c>
      <c r="D280" s="11">
        <v>1.3290226039563007</v>
      </c>
      <c r="E280" s="11">
        <v>0.84698835390510763</v>
      </c>
      <c r="F280" s="11">
        <v>0.99424980644395844</v>
      </c>
      <c r="G280" s="11">
        <v>3.7570201087322307E-2</v>
      </c>
      <c r="I280" s="15">
        <v>0.41780646061884141</v>
      </c>
      <c r="J280" s="15">
        <f t="shared" si="33"/>
        <v>2.0429684393539205E-3</v>
      </c>
      <c r="K280" s="15"/>
      <c r="L280" s="29">
        <v>401.16899999999998</v>
      </c>
      <c r="M280" s="29">
        <v>218.48599999999999</v>
      </c>
      <c r="N280" s="15"/>
      <c r="P280" s="15">
        <f t="shared" si="28"/>
        <v>1.0486625683276377E-3</v>
      </c>
      <c r="Q280" s="15">
        <f t="shared" si="29"/>
        <v>-1.147553275099745E-4</v>
      </c>
      <c r="R280" s="15">
        <f t="shared" si="30"/>
        <v>-3.6640407178708574E-4</v>
      </c>
      <c r="S280" s="15">
        <f t="shared" si="31"/>
        <v>2.0418793354592537E-4</v>
      </c>
      <c r="T280" s="15">
        <f t="shared" si="32"/>
        <v>1.1263577837683457E-3</v>
      </c>
      <c r="U280" s="15">
        <f t="shared" si="34"/>
        <v>1.4491955300907178E-4</v>
      </c>
      <c r="W280" s="15">
        <f xml:space="preserve"> -(G280/G279-1)*([8]CpteExploitation!$DY286+[8]CpteExploitation!$GV286)/([8]CpteExploitation!$D286)</f>
        <v>1.5019574667417805E-4</v>
      </c>
    </row>
    <row r="281" spans="1:23" x14ac:dyDescent="0.25">
      <c r="A281" s="14" t="s">
        <v>459</v>
      </c>
      <c r="B281" s="11">
        <v>5.2501198166771471E-2</v>
      </c>
      <c r="C281" s="11">
        <v>2.528828886944081E-2</v>
      </c>
      <c r="D281" s="11">
        <v>1.3266967124593505</v>
      </c>
      <c r="E281" s="11">
        <v>0.84636898730543975</v>
      </c>
      <c r="F281" s="11">
        <v>0.99612526544102675</v>
      </c>
      <c r="G281" s="11">
        <v>3.663008185286238E-2</v>
      </c>
      <c r="I281" s="15">
        <v>0.42041012852010523</v>
      </c>
      <c r="J281" s="15">
        <f t="shared" si="33"/>
        <v>2.6036679012638175E-3</v>
      </c>
      <c r="K281" s="15"/>
      <c r="L281" s="29">
        <v>404.995</v>
      </c>
      <c r="M281" s="29">
        <v>219.89599999999999</v>
      </c>
      <c r="N281" s="15"/>
      <c r="P281" s="15">
        <f t="shared" si="28"/>
        <v>1.4157738935916874E-3</v>
      </c>
      <c r="Q281" s="15">
        <f t="shared" si="29"/>
        <v>-2.1307311509917806E-3</v>
      </c>
      <c r="R281" s="15">
        <f t="shared" si="30"/>
        <v>9.5313261626053878E-4</v>
      </c>
      <c r="S281" s="15">
        <f t="shared" si="31"/>
        <v>3.9825990945869752E-4</v>
      </c>
      <c r="T281" s="15">
        <f t="shared" si="32"/>
        <v>1.0273260635270064E-3</v>
      </c>
      <c r="U281" s="15">
        <f t="shared" si="34"/>
        <v>9.3990656941766787E-4</v>
      </c>
      <c r="W281" s="15">
        <f xml:space="preserve"> -(G281/G280-1)*([8]CpteExploitation!$DY287+[8]CpteExploitation!$GV287)/([8]CpteExploitation!$D287)</f>
        <v>9.4011923445992663E-4</v>
      </c>
    </row>
    <row r="282" spans="1:23" x14ac:dyDescent="0.25">
      <c r="A282" s="14" t="s">
        <v>460</v>
      </c>
      <c r="B282" s="11">
        <v>5.2463534296935954E-2</v>
      </c>
      <c r="C282" s="11">
        <v>2.5475860149811687E-2</v>
      </c>
      <c r="D282" s="11">
        <v>1.2951534004559271</v>
      </c>
      <c r="E282" s="11">
        <v>0.84586810193205419</v>
      </c>
      <c r="F282" s="11">
        <v>1.0004071883296537</v>
      </c>
      <c r="G282" s="11">
        <v>3.9856776895159027E-2</v>
      </c>
      <c r="I282" s="15">
        <v>0.42837747916610808</v>
      </c>
      <c r="J282" s="15">
        <f t="shared" si="33"/>
        <v>7.9673506460028465E-3</v>
      </c>
      <c r="K282" s="15"/>
      <c r="L282" s="29">
        <v>410.26900000000001</v>
      </c>
      <c r="M282" s="29">
        <v>218.166</v>
      </c>
      <c r="N282" s="15"/>
      <c r="P282" s="15">
        <f t="shared" si="28"/>
        <v>-3.8951428836865213E-4</v>
      </c>
      <c r="Q282" s="15">
        <f t="shared" si="29"/>
        <v>-4.0273054241054956E-3</v>
      </c>
      <c r="R282" s="15">
        <f t="shared" si="30"/>
        <v>1.2909318225240829E-2</v>
      </c>
      <c r="S282" s="15">
        <f t="shared" si="31"/>
        <v>3.2132630216816097E-4</v>
      </c>
      <c r="T282" s="15">
        <f t="shared" si="32"/>
        <v>2.3339554084883972E-3</v>
      </c>
      <c r="U282" s="15">
        <f t="shared" si="34"/>
        <v>-3.1804295774203926E-3</v>
      </c>
      <c r="W282" s="15">
        <f xml:space="preserve"> -(G282/G281-1)*([8]CpteExploitation!$DY288+[8]CpteExploitation!$GV288)/([8]CpteExploitation!$D288)</f>
        <v>-3.226695042296647E-3</v>
      </c>
    </row>
    <row r="283" spans="1:23" x14ac:dyDescent="0.25">
      <c r="A283" s="14" t="s">
        <v>461</v>
      </c>
      <c r="B283" s="11">
        <v>5.2607637606145417E-2</v>
      </c>
      <c r="C283" s="11">
        <v>2.5347645902839524E-2</v>
      </c>
      <c r="D283" s="11">
        <v>1.292866053006521</v>
      </c>
      <c r="E283" s="11">
        <v>0.84552036401356234</v>
      </c>
      <c r="F283" s="11">
        <v>0.9998140122632948</v>
      </c>
      <c r="G283" s="11">
        <v>4.0123144521369621E-2</v>
      </c>
      <c r="I283" s="15">
        <v>0.4330750959958759</v>
      </c>
      <c r="J283" s="15">
        <f t="shared" si="33"/>
        <v>4.6976168297678256E-3</v>
      </c>
      <c r="K283" s="15"/>
      <c r="L283" s="29">
        <v>415.12200000000001</v>
      </c>
      <c r="M283" s="29">
        <v>218.68700000000001</v>
      </c>
      <c r="N283" s="15"/>
      <c r="P283" s="15">
        <f t="shared" si="28"/>
        <v>1.4606117031890379E-3</v>
      </c>
      <c r="Q283" s="15">
        <f t="shared" si="29"/>
        <v>2.6762445511604692E-3</v>
      </c>
      <c r="R283" s="15">
        <f t="shared" si="30"/>
        <v>9.3913774415703541E-4</v>
      </c>
      <c r="S283" s="15">
        <f t="shared" si="31"/>
        <v>2.1860886456762191E-4</v>
      </c>
      <c r="T283" s="15">
        <f t="shared" si="32"/>
        <v>-3.1530087955321349E-4</v>
      </c>
      <c r="U283" s="15">
        <f t="shared" si="34"/>
        <v>-2.8168515375312541E-4</v>
      </c>
      <c r="W283" s="15">
        <f xml:space="preserve"> -(G283/G282-1)*([8]CpteExploitation!$DY289+[8]CpteExploitation!$GV289)/([8]CpteExploitation!$D289)</f>
        <v>-2.6636762621059438E-4</v>
      </c>
    </row>
    <row r="284" spans="1:23" x14ac:dyDescent="0.25">
      <c r="A284" s="14" t="s">
        <v>462</v>
      </c>
      <c r="B284" s="11">
        <v>5.2548885427973639E-2</v>
      </c>
      <c r="C284" s="11">
        <v>2.5461977578768009E-2</v>
      </c>
      <c r="D284" s="11">
        <v>1.2898053900110755</v>
      </c>
      <c r="E284" s="11">
        <v>0.84491297895658646</v>
      </c>
      <c r="F284" s="11">
        <v>1.0020559562007425</v>
      </c>
      <c r="G284" s="11">
        <v>4.0393496627889998E-2</v>
      </c>
      <c r="I284" s="15">
        <v>0.43265476153424426</v>
      </c>
      <c r="J284" s="15">
        <f t="shared" si="33"/>
        <v>-4.2033446163164401E-4</v>
      </c>
      <c r="K284" s="15"/>
      <c r="L284" s="29">
        <v>417.69099999999997</v>
      </c>
      <c r="M284" s="29">
        <v>220.10400000000001</v>
      </c>
      <c r="N284" s="15"/>
      <c r="P284" s="15">
        <f t="shared" ref="P284:P298" si="35" xml:space="preserve"> (B284/B283-1)*(M283/L283)</f>
        <v>-5.8833188948823382E-4</v>
      </c>
      <c r="Q284" s="15">
        <f t="shared" ref="Q284:Q298" si="36" xml:space="preserve"> -(C284/C283-1)*(M283/L283)</f>
        <v>-2.3761625941362829E-3</v>
      </c>
      <c r="R284" s="15">
        <f t="shared" ref="R284:R298" si="37" xml:space="preserve"> -(D284/D283-1)*(M283/L283)</f>
        <v>1.2471227374521567E-3</v>
      </c>
      <c r="S284" s="15">
        <f t="shared" ref="S284:S298" si="38" xml:space="preserve"> -(E284/E283-1)*(M283/L283)</f>
        <v>3.7843147287380563E-4</v>
      </c>
      <c r="T284" s="15">
        <f t="shared" ref="T284:T298" si="39" xml:space="preserve"> (F284/F283-1)*(M283/L283)</f>
        <v>1.1812797144496385E-3</v>
      </c>
      <c r="U284" s="15">
        <f t="shared" si="34"/>
        <v>-2.6267390278272786E-4</v>
      </c>
      <c r="W284" s="15">
        <f xml:space="preserve"> -(G284/G283-1)*([8]CpteExploitation!$DY290+[8]CpteExploitation!$GV290)/([8]CpteExploitation!$D290)</f>
        <v>-2.7035210652037804E-4</v>
      </c>
    </row>
    <row r="285" spans="1:23" x14ac:dyDescent="0.25">
      <c r="A285" s="14" t="s">
        <v>463</v>
      </c>
      <c r="B285" s="11">
        <v>5.223747821871684E-2</v>
      </c>
      <c r="C285" s="11">
        <v>2.5438660797975025E-2</v>
      </c>
      <c r="D285" s="11">
        <v>1.2887722415768432</v>
      </c>
      <c r="E285" s="11">
        <v>0.84438141155816426</v>
      </c>
      <c r="F285" s="11">
        <v>1.0019321175771541</v>
      </c>
      <c r="G285" s="11">
        <v>4.1216561472194831E-2</v>
      </c>
      <c r="I285" s="15">
        <v>0.42986755332292187</v>
      </c>
      <c r="J285" s="15">
        <f t="shared" si="33"/>
        <v>-2.7872082113223895E-3</v>
      </c>
      <c r="K285" s="15"/>
      <c r="L285" s="29">
        <v>416.84699999999998</v>
      </c>
      <c r="M285" s="29">
        <v>220.47800000000001</v>
      </c>
      <c r="N285" s="15"/>
      <c r="P285" s="15">
        <f t="shared" si="35"/>
        <v>-3.1227554218655165E-3</v>
      </c>
      <c r="Q285" s="15">
        <f t="shared" si="36"/>
        <v>4.8255772898799317E-4</v>
      </c>
      <c r="R285" s="15">
        <f t="shared" si="37"/>
        <v>4.2209611208601192E-4</v>
      </c>
      <c r="S285" s="15">
        <f t="shared" si="38"/>
        <v>3.3152720589265446E-4</v>
      </c>
      <c r="T285" s="15">
        <f t="shared" si="39"/>
        <v>-6.5123384065289547E-5</v>
      </c>
      <c r="U285" s="15">
        <f t="shared" si="34"/>
        <v>-8.3551045235824291E-4</v>
      </c>
      <c r="W285" s="15">
        <f xml:space="preserve"> -(G285/G284-1)*([8]CpteExploitation!$DY291+[8]CpteExploitation!$GV291)/([8]CpteExploitation!$D291)</f>
        <v>-8.2306484430483544E-4</v>
      </c>
    </row>
    <row r="286" spans="1:23" x14ac:dyDescent="0.25">
      <c r="A286" s="14" t="s">
        <v>464</v>
      </c>
      <c r="B286" s="11">
        <v>5.2038039932589548E-2</v>
      </c>
      <c r="C286" s="11">
        <v>2.5652462115578038E-2</v>
      </c>
      <c r="D286" s="11">
        <v>1.2873661436648911</v>
      </c>
      <c r="E286" s="11">
        <v>0.84399589603846836</v>
      </c>
      <c r="F286" s="11">
        <v>1.0040773425554261</v>
      </c>
      <c r="G286" s="11">
        <v>4.774209425372216E-2</v>
      </c>
      <c r="I286" s="15">
        <v>0.41882312171823322</v>
      </c>
      <c r="J286" s="15">
        <f t="shared" si="33"/>
        <v>-1.1044431604688654E-2</v>
      </c>
      <c r="K286" s="15"/>
      <c r="L286" s="29">
        <v>398.22300000000001</v>
      </c>
      <c r="M286" s="29">
        <v>212.42699999999999</v>
      </c>
      <c r="N286" s="15"/>
      <c r="P286" s="15">
        <f t="shared" si="35"/>
        <v>-2.019365399951093E-3</v>
      </c>
      <c r="Q286" s="15">
        <f t="shared" si="36"/>
        <v>-4.4453372352112313E-3</v>
      </c>
      <c r="R286" s="15">
        <f t="shared" si="37"/>
        <v>5.7706929973133951E-4</v>
      </c>
      <c r="S286" s="15">
        <f t="shared" si="38"/>
        <v>2.4148590246779602E-4</v>
      </c>
      <c r="T286" s="15">
        <f t="shared" si="39"/>
        <v>1.1324606674978852E-3</v>
      </c>
      <c r="U286" s="15">
        <f t="shared" si="34"/>
        <v>-6.5307448392233503E-3</v>
      </c>
      <c r="W286" s="15">
        <f xml:space="preserve"> -(G286/G285-1)*([8]CpteExploitation!$DY292+[8]CpteExploitation!$GV292)/([8]CpteExploitation!$D292)</f>
        <v>-6.5255327815273287E-3</v>
      </c>
    </row>
    <row r="287" spans="1:23" x14ac:dyDescent="0.25">
      <c r="A287" s="14" t="s">
        <v>465</v>
      </c>
      <c r="B287" s="11">
        <v>5.8082732127133808E-2</v>
      </c>
      <c r="C287" s="11">
        <v>2.8416069426664036E-2</v>
      </c>
      <c r="D287" s="11">
        <v>1.2925006387871563</v>
      </c>
      <c r="E287" s="11">
        <v>0.84002648621012876</v>
      </c>
      <c r="F287" s="11">
        <v>1.0115157438397393</v>
      </c>
      <c r="G287" s="11">
        <v>3.7222875862228069E-2</v>
      </c>
      <c r="I287" s="15">
        <v>0.4376427434424528</v>
      </c>
      <c r="J287" s="15">
        <f t="shared" si="33"/>
        <v>1.8819621724219582E-2</v>
      </c>
      <c r="K287" s="15"/>
      <c r="L287" s="29">
        <v>346.77600000000001</v>
      </c>
      <c r="M287" s="29">
        <v>182.10300000000001</v>
      </c>
      <c r="N287" s="15"/>
      <c r="P287" s="15">
        <f t="shared" si="35"/>
        <v>6.1963599294931893E-2</v>
      </c>
      <c r="Q287" s="15">
        <f t="shared" si="36"/>
        <v>-5.7468604858821333E-2</v>
      </c>
      <c r="R287" s="15">
        <f t="shared" si="37"/>
        <v>-2.1275463889073878E-3</v>
      </c>
      <c r="S287" s="15">
        <f t="shared" si="38"/>
        <v>2.5088169886186055E-3</v>
      </c>
      <c r="T287" s="15">
        <f t="shared" si="39"/>
        <v>3.9518077875332026E-3</v>
      </c>
      <c r="U287" s="15">
        <f t="shared" si="34"/>
        <v>9.9915489008646011E-3</v>
      </c>
      <c r="W287" s="15">
        <f xml:space="preserve"> -(G287/G286-1)*([8]CpteExploitation!$DY293+[8]CpteExploitation!$GV293)/([8]CpteExploitation!$D293)</f>
        <v>1.0519218391494089E-2</v>
      </c>
    </row>
    <row r="288" spans="1:23" x14ac:dyDescent="0.25">
      <c r="A288" s="14" t="s">
        <v>466</v>
      </c>
      <c r="B288" s="11">
        <v>5.2374871125163237E-2</v>
      </c>
      <c r="C288" s="11">
        <v>2.5982213874053299E-2</v>
      </c>
      <c r="D288" s="11">
        <v>1.2934763664773581</v>
      </c>
      <c r="E288" s="11">
        <v>0.84013884115746784</v>
      </c>
      <c r="F288" s="11">
        <v>1.0108309891240033</v>
      </c>
      <c r="G288" s="11">
        <v>4.8760301908485855E-2</v>
      </c>
      <c r="I288" s="15">
        <v>0.41792172779669251</v>
      </c>
      <c r="J288" s="15">
        <f t="shared" si="33"/>
        <v>-1.9721015645760287E-2</v>
      </c>
      <c r="K288" s="15"/>
      <c r="L288" s="29">
        <v>403.56599999999997</v>
      </c>
      <c r="M288" s="29">
        <v>215.22800000000001</v>
      </c>
      <c r="N288" s="15"/>
      <c r="P288" s="15">
        <f t="shared" si="35"/>
        <v>-5.1605313365967485E-2</v>
      </c>
      <c r="Q288" s="15">
        <f t="shared" si="36"/>
        <v>4.4977867649745221E-2</v>
      </c>
      <c r="R288" s="15">
        <f t="shared" si="37"/>
        <v>-3.9642946953629337E-4</v>
      </c>
      <c r="S288" s="15">
        <f t="shared" si="38"/>
        <v>-7.023721591985468E-5</v>
      </c>
      <c r="T288" s="15">
        <f t="shared" si="39"/>
        <v>-3.5549250828271144E-4</v>
      </c>
      <c r="U288" s="15">
        <f t="shared" si="34"/>
        <v>-1.2271410735799163E-2</v>
      </c>
      <c r="W288" s="15">
        <f xml:space="preserve"> -(G288/G287-1)*([8]CpteExploitation!$DY294+[8]CpteExploitation!$GV294)/([8]CpteExploitation!$D294)</f>
        <v>-1.1537426046257787E-2</v>
      </c>
    </row>
    <row r="289" spans="1:23" x14ac:dyDescent="0.25">
      <c r="A289" s="14" t="s">
        <v>467</v>
      </c>
      <c r="B289" s="11">
        <v>5.3992248117226936E-2</v>
      </c>
      <c r="C289" s="11">
        <v>2.6496523976309003E-2</v>
      </c>
      <c r="D289" s="11">
        <v>1.2960525115127477</v>
      </c>
      <c r="E289" s="11">
        <v>0.84243963516864839</v>
      </c>
      <c r="F289" s="11">
        <v>1.0168429103140273</v>
      </c>
      <c r="G289" s="11">
        <v>2.5643689248349037E-2</v>
      </c>
      <c r="I289" s="15">
        <v>0.4474116395834879</v>
      </c>
      <c r="J289" s="15">
        <f t="shared" si="33"/>
        <v>2.9489911786795386E-2</v>
      </c>
      <c r="K289" s="15"/>
      <c r="L289" s="29">
        <v>404.31</v>
      </c>
      <c r="M289" s="29">
        <v>213.04900000000001</v>
      </c>
      <c r="N289" s="15"/>
      <c r="P289" s="15">
        <f t="shared" si="35"/>
        <v>1.6469199605931302E-2</v>
      </c>
      <c r="Q289" s="15">
        <f t="shared" si="36"/>
        <v>-1.05568196287228E-2</v>
      </c>
      <c r="R289" s="15">
        <f t="shared" si="37"/>
        <v>-1.062174844173282E-3</v>
      </c>
      <c r="S289" s="15">
        <f t="shared" si="38"/>
        <v>-1.4605313203465316E-3</v>
      </c>
      <c r="T289" s="15">
        <f t="shared" si="39"/>
        <v>3.1718959392196219E-3</v>
      </c>
      <c r="U289" s="15">
        <f t="shared" si="34"/>
        <v>2.2928342034887073E-2</v>
      </c>
      <c r="W289" s="15">
        <f xml:space="preserve"> -(G289/G288-1)*([8]CpteExploitation!$DY295+[8]CpteExploitation!$GV295)/([8]CpteExploitation!$D295)</f>
        <v>2.3116612660136815E-2</v>
      </c>
    </row>
    <row r="290" spans="1:23" x14ac:dyDescent="0.25">
      <c r="A290" s="14" t="s">
        <v>468</v>
      </c>
      <c r="B290" s="11">
        <v>5.3306525191768331E-2</v>
      </c>
      <c r="C290" s="11">
        <v>2.617399764300251E-2</v>
      </c>
      <c r="D290" s="11">
        <v>1.2979032404465827</v>
      </c>
      <c r="E290" s="11">
        <v>0.84245570461483021</v>
      </c>
      <c r="F290" s="11">
        <v>1.0149461987555852</v>
      </c>
      <c r="G290" s="11">
        <v>9.7294017836003482E-3</v>
      </c>
      <c r="I290" s="15">
        <v>0.46129449135821959</v>
      </c>
      <c r="J290" s="15">
        <f t="shared" si="33"/>
        <v>1.3882851774731697E-2</v>
      </c>
      <c r="K290" s="15"/>
      <c r="L290" s="29">
        <v>405.47199999999998</v>
      </c>
      <c r="M290" s="29">
        <v>214.48500000000001</v>
      </c>
      <c r="N290" s="15"/>
      <c r="P290" s="15">
        <f t="shared" si="35"/>
        <v>-6.6924059298980616E-3</v>
      </c>
      <c r="Q290" s="15">
        <f t="shared" si="36"/>
        <v>6.4141822074179058E-3</v>
      </c>
      <c r="R290" s="15">
        <f t="shared" si="37"/>
        <v>-7.5246314543441666E-4</v>
      </c>
      <c r="S290" s="15">
        <f t="shared" si="38"/>
        <v>-1.0051413395904715E-5</v>
      </c>
      <c r="T290" s="15">
        <f t="shared" si="39"/>
        <v>-9.8290703345263811E-4</v>
      </c>
      <c r="U290" s="15">
        <f t="shared" si="34"/>
        <v>1.5906497089494809E-2</v>
      </c>
      <c r="W290" s="15">
        <f xml:space="preserve"> -(G290/G289-1)*([8]CpteExploitation!$DY296+[8]CpteExploitation!$GV296)/([8]CpteExploitation!$D296)</f>
        <v>1.5914287464748687E-2</v>
      </c>
    </row>
    <row r="291" spans="1:23" x14ac:dyDescent="0.25">
      <c r="A291" s="14" t="s">
        <v>469</v>
      </c>
      <c r="B291" s="11">
        <v>5.2576016581697346E-2</v>
      </c>
      <c r="C291" s="11">
        <v>2.6054555803376473E-2</v>
      </c>
      <c r="D291" s="11">
        <v>1.2960094520750258</v>
      </c>
      <c r="E291" s="11">
        <v>0.84135115609907885</v>
      </c>
      <c r="F291" s="11">
        <v>1.0109560211272415</v>
      </c>
      <c r="G291" s="11">
        <v>1.9522855848085725E-2</v>
      </c>
      <c r="I291" s="15">
        <v>0.44597531441714056</v>
      </c>
      <c r="J291" s="15">
        <f t="shared" si="33"/>
        <v>-1.5319176941079038E-2</v>
      </c>
      <c r="K291" s="15"/>
      <c r="L291" s="29">
        <v>410.44200000000001</v>
      </c>
      <c r="M291" s="29">
        <v>219.38200000000001</v>
      </c>
      <c r="N291" s="15"/>
      <c r="P291" s="15">
        <f t="shared" si="35"/>
        <v>-7.2490487645103891E-3</v>
      </c>
      <c r="Q291" s="15">
        <f t="shared" si="36"/>
        <v>2.4139178196285805E-3</v>
      </c>
      <c r="R291" s="15">
        <f t="shared" si="37"/>
        <v>7.71836273137556E-4</v>
      </c>
      <c r="S291" s="15">
        <f t="shared" si="38"/>
        <v>6.9354361362566842E-4</v>
      </c>
      <c r="T291" s="15">
        <f t="shared" si="39"/>
        <v>-2.0796261221548615E-3</v>
      </c>
      <c r="U291" s="15">
        <f t="shared" si="34"/>
        <v>-9.8697997608055907E-3</v>
      </c>
      <c r="W291" s="15">
        <f xml:space="preserve"> -(G291/G290-1)*([8]CpteExploitation!$DY297+[8]CpteExploitation!$GV297)/([8]CpteExploitation!$D297)</f>
        <v>-9.7934540644853789E-3</v>
      </c>
    </row>
    <row r="292" spans="1:23" x14ac:dyDescent="0.25">
      <c r="A292" s="14" t="s">
        <v>470</v>
      </c>
      <c r="B292" s="11">
        <v>5.071605165650496E-2</v>
      </c>
      <c r="C292" s="11">
        <v>2.5403958448719861E-2</v>
      </c>
      <c r="D292" s="11">
        <v>1.2928261309697882</v>
      </c>
      <c r="E292" s="11">
        <v>0.8400052695058049</v>
      </c>
      <c r="F292" s="11">
        <v>1.0049627382608688</v>
      </c>
      <c r="G292" s="11">
        <v>3.7954654089679324E-2</v>
      </c>
      <c r="I292" s="15">
        <v>0.42075768028990496</v>
      </c>
      <c r="J292" s="15">
        <f t="shared" si="33"/>
        <v>-2.52176341272356E-2</v>
      </c>
      <c r="K292" s="15"/>
      <c r="L292" s="29">
        <v>424.69099999999997</v>
      </c>
      <c r="M292" s="29">
        <v>229.88</v>
      </c>
      <c r="N292" s="15"/>
      <c r="P292" s="15">
        <f t="shared" si="35"/>
        <v>-1.8908900300824927E-2</v>
      </c>
      <c r="Q292" s="15">
        <f t="shared" si="36"/>
        <v>1.3346820383692677E-2</v>
      </c>
      <c r="R292" s="15">
        <f t="shared" si="37"/>
        <v>1.3128692484909354E-3</v>
      </c>
      <c r="S292" s="15">
        <f t="shared" si="38"/>
        <v>8.5502805993136236E-4</v>
      </c>
      <c r="T292" s="15">
        <f t="shared" si="39"/>
        <v>-3.1687042672957715E-3</v>
      </c>
      <c r="U292" s="15">
        <f t="shared" si="34"/>
        <v>-1.8654747251229876E-2</v>
      </c>
      <c r="W292" s="15">
        <f xml:space="preserve"> -(G292/G291-1)*([8]CpteExploitation!$DY298+[8]CpteExploitation!$GV298)/([8]CpteExploitation!$D298)</f>
        <v>-1.8431798241593599E-2</v>
      </c>
    </row>
    <row r="293" spans="1:23" x14ac:dyDescent="0.25">
      <c r="A293" s="14" t="s">
        <v>471</v>
      </c>
      <c r="B293" s="11">
        <v>5.0269029053123478E-2</v>
      </c>
      <c r="C293" s="11">
        <v>2.5279709633322656E-2</v>
      </c>
      <c r="D293" s="11">
        <v>1.2906237233490487</v>
      </c>
      <c r="E293" s="11">
        <v>0.83993715521604151</v>
      </c>
      <c r="F293" s="11">
        <v>0.99761224542249416</v>
      </c>
      <c r="G293" s="11">
        <v>3.9477621011098328E-2</v>
      </c>
      <c r="I293" s="15">
        <v>0.41406505661365273</v>
      </c>
      <c r="J293" s="15">
        <f t="shared" si="33"/>
        <v>-6.6926236762522295E-3</v>
      </c>
      <c r="K293" s="15"/>
      <c r="L293" s="29">
        <v>427.81200000000001</v>
      </c>
      <c r="M293" s="29">
        <v>233.78100000000001</v>
      </c>
      <c r="N293" s="15"/>
      <c r="P293" s="15">
        <f t="shared" si="35"/>
        <v>-4.7710303456339146E-3</v>
      </c>
      <c r="Q293" s="15">
        <f t="shared" si="36"/>
        <v>2.6473965220110743E-3</v>
      </c>
      <c r="R293" s="15">
        <f t="shared" si="37"/>
        <v>9.2211632424263844E-4</v>
      </c>
      <c r="S293" s="15">
        <f t="shared" si="38"/>
        <v>4.3891897158096102E-5</v>
      </c>
      <c r="T293" s="15">
        <f t="shared" si="39"/>
        <v>-3.9590832158899443E-3</v>
      </c>
      <c r="U293" s="15">
        <f t="shared" si="34"/>
        <v>-1.5759148581401799E-3</v>
      </c>
      <c r="W293" s="15">
        <f xml:space="preserve"> -(G293/G292-1)*([8]CpteExploitation!$DY299+[8]CpteExploitation!$GV299)/([8]CpteExploitation!$D299)</f>
        <v>-1.5229669214190081E-3</v>
      </c>
    </row>
    <row r="294" spans="1:23" x14ac:dyDescent="0.25">
      <c r="A294" s="14" t="s">
        <v>472</v>
      </c>
      <c r="B294" s="11">
        <v>5.0149040106252388E-2</v>
      </c>
      <c r="C294" s="11">
        <v>2.5493489271440857E-2</v>
      </c>
      <c r="D294" s="11">
        <v>1.2924920439046568</v>
      </c>
      <c r="E294" s="11">
        <v>0.839754844746745</v>
      </c>
      <c r="F294" s="11">
        <v>0.99966060968942316</v>
      </c>
      <c r="G294" s="11">
        <v>4.0789157406208976E-2</v>
      </c>
      <c r="I294" s="15">
        <v>0.40726753323595216</v>
      </c>
      <c r="J294" s="15">
        <f t="shared" si="33"/>
        <v>-6.797523377700565E-3</v>
      </c>
      <c r="K294" s="15"/>
      <c r="L294" s="29">
        <v>432.66399999999999</v>
      </c>
      <c r="M294" s="29">
        <v>238.80600000000001</v>
      </c>
      <c r="N294" s="15"/>
      <c r="P294" s="15">
        <f t="shared" si="35"/>
        <v>-1.3043585654401542E-3</v>
      </c>
      <c r="Q294" s="15">
        <f t="shared" si="36"/>
        <v>-4.6211546856706693E-3</v>
      </c>
      <c r="R294" s="15">
        <f t="shared" si="37"/>
        <v>-7.9105740091850408E-4</v>
      </c>
      <c r="S294" s="15">
        <f t="shared" si="38"/>
        <v>1.1860993441483255E-4</v>
      </c>
      <c r="T294" s="15">
        <f t="shared" si="39"/>
        <v>1.1220227675544381E-3</v>
      </c>
      <c r="U294" s="15">
        <f t="shared" si="34"/>
        <v>-1.3215854276405082E-3</v>
      </c>
      <c r="W294" s="15">
        <f xml:space="preserve"> -(G294/G293-1)*([8]CpteExploitation!$DY300+[8]CpteExploitation!$GV300)/([8]CpteExploitation!$D300)</f>
        <v>-1.3115363951106504E-3</v>
      </c>
    </row>
    <row r="295" spans="1:23" x14ac:dyDescent="0.25">
      <c r="A295" s="16" t="s">
        <v>473</v>
      </c>
      <c r="B295" s="11">
        <v>4.9907950746511373E-2</v>
      </c>
      <c r="C295" s="11">
        <v>2.5138058405061836E-2</v>
      </c>
      <c r="D295" s="11">
        <v>1.2874399092849804</v>
      </c>
      <c r="E295" s="11">
        <v>0.83916767116009372</v>
      </c>
      <c r="F295" s="11">
        <v>0.99922878066525367</v>
      </c>
      <c r="G295" s="11">
        <v>4.5207549379254752E-2</v>
      </c>
      <c r="I295" s="15">
        <v>0.41019855290803331</v>
      </c>
      <c r="J295" s="15">
        <f t="shared" si="33"/>
        <v>2.9310196720811477E-3</v>
      </c>
      <c r="K295" s="15"/>
      <c r="L295" s="29">
        <v>444.06299999999999</v>
      </c>
      <c r="M295" s="29">
        <v>241.834</v>
      </c>
      <c r="N295" s="15"/>
      <c r="P295" s="15">
        <f t="shared" si="35"/>
        <v>-2.6534437904391518E-3</v>
      </c>
      <c r="Q295" s="15">
        <f t="shared" si="36"/>
        <v>7.6952074527094965E-3</v>
      </c>
      <c r="R295" s="15">
        <f t="shared" si="37"/>
        <v>2.1574538229893808E-3</v>
      </c>
      <c r="S295" s="15">
        <f t="shared" si="38"/>
        <v>3.8592993492233228E-4</v>
      </c>
      <c r="T295" s="15">
        <f t="shared" si="39"/>
        <v>-2.3842606017151639E-4</v>
      </c>
      <c r="U295" s="15">
        <f t="shared" si="34"/>
        <v>-4.4157016879293942E-3</v>
      </c>
      <c r="W295" s="15">
        <f xml:space="preserve"> -(G295/G294-1)*([8]CpteExploitation!$DY301+[8]CpteExploitation!$GV301)/([8]CpteExploitation!$D301)</f>
        <v>-4.41839197304578E-3</v>
      </c>
    </row>
    <row r="296" spans="1:23" x14ac:dyDescent="0.25">
      <c r="A296" s="14" t="s">
        <v>474</v>
      </c>
      <c r="B296" s="11">
        <v>4.9786374448010366E-2</v>
      </c>
      <c r="C296" s="11">
        <v>2.4999893469282459E-2</v>
      </c>
      <c r="D296" s="11">
        <v>1.278507977983808</v>
      </c>
      <c r="E296" s="11">
        <v>0.83864347774486581</v>
      </c>
      <c r="F296" s="11">
        <v>0.99350913907521587</v>
      </c>
      <c r="G296" s="11">
        <v>4.5903899829862004E-2</v>
      </c>
      <c r="I296" s="15">
        <v>0.41217431916999347</v>
      </c>
      <c r="J296" s="15">
        <f t="shared" si="33"/>
        <v>1.9757662619601657E-3</v>
      </c>
      <c r="K296" s="15"/>
      <c r="L296" s="29">
        <v>449.63499999999999</v>
      </c>
      <c r="M296" s="29">
        <v>243.667</v>
      </c>
      <c r="N296" s="15"/>
      <c r="P296" s="15">
        <f t="shared" si="35"/>
        <v>-1.3266365234356379E-3</v>
      </c>
      <c r="Q296" s="15">
        <f t="shared" si="36"/>
        <v>2.9932216597987954E-3</v>
      </c>
      <c r="R296" s="15">
        <f t="shared" si="37"/>
        <v>3.7782542286647169E-3</v>
      </c>
      <c r="S296" s="15">
        <f t="shared" si="38"/>
        <v>3.4018533478498392E-4</v>
      </c>
      <c r="T296" s="15">
        <f t="shared" si="39"/>
        <v>-3.1172860182876552E-3</v>
      </c>
      <c r="U296" s="15">
        <f t="shared" si="34"/>
        <v>-6.9197241956503756E-4</v>
      </c>
      <c r="W296" s="15">
        <f xml:space="preserve"> -(G296/G295-1)*([8]CpteExploitation!$DY302+[8]CpteExploitation!$GV302)/([8]CpteExploitation!$D302)</f>
        <v>-6.9635045060724638E-4</v>
      </c>
    </row>
    <row r="297" spans="1:23" x14ac:dyDescent="0.25">
      <c r="A297" s="16" t="s">
        <v>475</v>
      </c>
      <c r="B297" s="11">
        <v>4.9532872227465788E-2</v>
      </c>
      <c r="C297" s="11">
        <v>2.4912232272330418E-2</v>
      </c>
      <c r="D297" s="11">
        <v>1.283663012698951</v>
      </c>
      <c r="E297" s="11">
        <v>0.83794070512820507</v>
      </c>
      <c r="F297" s="11">
        <v>0.99683051191055838</v>
      </c>
      <c r="G297" s="11">
        <v>4.3567626290059752E-2</v>
      </c>
      <c r="I297" s="15">
        <v>0.41372949483976101</v>
      </c>
      <c r="J297" s="15">
        <f t="shared" si="33"/>
        <v>1.555175669767539E-3</v>
      </c>
      <c r="K297" s="15"/>
      <c r="L297" s="29">
        <v>460.25</v>
      </c>
      <c r="M297" s="29">
        <v>249.779</v>
      </c>
      <c r="N297" s="15"/>
      <c r="P297" s="15">
        <f t="shared" si="35"/>
        <v>-2.759356879631122E-3</v>
      </c>
      <c r="Q297" s="15">
        <f t="shared" si="36"/>
        <v>1.9002285763827127E-3</v>
      </c>
      <c r="R297" s="15">
        <f t="shared" si="37"/>
        <v>-2.185067001579014E-3</v>
      </c>
      <c r="S297" s="15">
        <f t="shared" si="38"/>
        <v>4.5412359144914787E-4</v>
      </c>
      <c r="T297" s="15">
        <f t="shared" si="39"/>
        <v>1.8116836690297302E-3</v>
      </c>
      <c r="U297" s="15">
        <f t="shared" si="34"/>
        <v>2.3335637141160838E-3</v>
      </c>
      <c r="W297" s="15">
        <f xml:space="preserve"> -(G297/G296-1)*([8]CpteExploitation!$DY303+[8]CpteExploitation!$GV303)/([8]CpteExploitation!$D303)</f>
        <v>2.3362735398022496E-3</v>
      </c>
    </row>
    <row r="298" spans="1:23" x14ac:dyDescent="0.25">
      <c r="A298" s="14" t="s">
        <v>179</v>
      </c>
      <c r="B298" s="11">
        <v>4.9419466584467248E-2</v>
      </c>
      <c r="C298" s="11">
        <v>2.4668200868621096E-2</v>
      </c>
      <c r="D298" s="11">
        <v>1.2851993612329218</v>
      </c>
      <c r="E298" s="11">
        <v>0.8369968343437012</v>
      </c>
      <c r="F298" s="11">
        <v>0.99300947089420977</v>
      </c>
      <c r="G298" s="11">
        <v>3.9374361446399893E-2</v>
      </c>
      <c r="I298" s="15">
        <v>0.41989578378655079</v>
      </c>
      <c r="J298" s="15">
        <f t="shared" si="33"/>
        <v>6.1662889467897775E-3</v>
      </c>
      <c r="K298" s="15"/>
      <c r="L298" s="29">
        <v>468.83300000000003</v>
      </c>
      <c r="M298" s="29">
        <v>253.512</v>
      </c>
      <c r="N298" s="15"/>
      <c r="P298" s="15">
        <f t="shared" si="35"/>
        <v>-1.2425196877903903E-3</v>
      </c>
      <c r="Q298" s="15">
        <f t="shared" si="36"/>
        <v>5.3161251822011445E-3</v>
      </c>
      <c r="R298" s="15">
        <f t="shared" si="37"/>
        <v>-6.4953244277157274E-4</v>
      </c>
      <c r="S298" s="15">
        <f t="shared" si="38"/>
        <v>6.1130983242227411E-4</v>
      </c>
      <c r="T298" s="15">
        <f t="shared" si="39"/>
        <v>-2.0802833932910981E-3</v>
      </c>
      <c r="U298" s="15">
        <f t="shared" si="34"/>
        <v>4.2111894560194199E-3</v>
      </c>
      <c r="W298" s="15">
        <f xml:space="preserve"> -(G298/G297-1)*([8]CpteExploitation!$DY304+[8]CpteExploitation!$GV304)/([8]CpteExploitation!$D304)</f>
        <v>4.1932648436598602E-3</v>
      </c>
    </row>
    <row r="300" spans="1:23" x14ac:dyDescent="0.25">
      <c r="P300" s="15"/>
      <c r="Q300" s="15"/>
      <c r="R300" s="15"/>
      <c r="S300" s="15"/>
      <c r="T300" s="15"/>
      <c r="U300" s="15"/>
    </row>
    <row r="301" spans="1:23" x14ac:dyDescent="0.25">
      <c r="P301" s="15"/>
      <c r="Q301" s="15"/>
      <c r="R301" s="15"/>
      <c r="S301" s="15"/>
      <c r="T301" s="15"/>
      <c r="U301" s="15"/>
    </row>
    <row r="302" spans="1:23" x14ac:dyDescent="0.25">
      <c r="J302" s="15">
        <f>SUM(J16:J60)</f>
        <v>-1.03906232110067E-2</v>
      </c>
      <c r="K302" s="15"/>
      <c r="L302" s="15"/>
      <c r="M302" s="15"/>
      <c r="N302" s="15"/>
      <c r="O302" s="11" t="s">
        <v>494</v>
      </c>
      <c r="P302" s="15">
        <f>SUM(P16:P60)</f>
        <v>0.30014217430023499</v>
      </c>
      <c r="Q302" s="15">
        <f t="shared" ref="Q302:U302" si="40">SUM(Q16:Q60)</f>
        <v>-0.25128813258095589</v>
      </c>
      <c r="R302" s="15">
        <f t="shared" si="40"/>
        <v>-1.5658928927901397E-2</v>
      </c>
      <c r="S302" s="15">
        <f t="shared" si="40"/>
        <v>-6.0805200903402017E-2</v>
      </c>
      <c r="T302" s="15">
        <f t="shared" si="40"/>
        <v>2.3178582700493219E-2</v>
      </c>
      <c r="U302" s="15">
        <f t="shared" si="40"/>
        <v>-5.9591177994756687E-3</v>
      </c>
      <c r="V302" s="15">
        <f>Q302+R302+S302</f>
        <v>-0.3277522624122593</v>
      </c>
    </row>
    <row r="303" spans="1:23" x14ac:dyDescent="0.25">
      <c r="J303" s="15">
        <f>SUM(J61:J104)</f>
        <v>-2.2527283512538354E-2</v>
      </c>
      <c r="K303" s="15"/>
      <c r="L303" s="15"/>
      <c r="M303" s="15"/>
      <c r="N303" s="15"/>
      <c r="O303" s="11" t="s">
        <v>495</v>
      </c>
      <c r="P303" s="15">
        <f>SUM(P61:P104)</f>
        <v>0.34038124391198105</v>
      </c>
      <c r="Q303" s="15">
        <f t="shared" ref="Q303:U303" si="41">SUM(Q61:Q104)</f>
        <v>-0.32135409139247978</v>
      </c>
      <c r="R303" s="15">
        <f t="shared" si="41"/>
        <v>-5.5942356960857285E-3</v>
      </c>
      <c r="S303" s="15">
        <f t="shared" si="41"/>
        <v>-2.989617941782733E-2</v>
      </c>
      <c r="T303" s="15">
        <f t="shared" si="41"/>
        <v>-1.6623280408477426E-2</v>
      </c>
      <c r="U303" s="15">
        <f t="shared" si="41"/>
        <v>1.055925949035089E-2</v>
      </c>
      <c r="V303" s="15">
        <f t="shared" ref="V303:V308" si="42">Q303+R303+S303</f>
        <v>-0.35684450650639288</v>
      </c>
    </row>
    <row r="304" spans="1:23" ht="15.75" customHeight="1" x14ac:dyDescent="0.25">
      <c r="J304" s="15">
        <f>SUM(J105:J136)</f>
        <v>-5.9398071681032005E-2</v>
      </c>
      <c r="K304" s="15"/>
      <c r="L304" s="15"/>
      <c r="M304" s="15"/>
      <c r="N304" s="15"/>
      <c r="O304" s="11" t="s">
        <v>496</v>
      </c>
      <c r="P304" s="15">
        <f>SUM(P105:P136)</f>
        <v>0.12991271838913934</v>
      </c>
      <c r="Q304" s="15">
        <f t="shared" ref="Q304:U304" si="43">SUM(Q105:Q136)</f>
        <v>-0.15121883524499471</v>
      </c>
      <c r="R304" s="15">
        <f t="shared" si="43"/>
        <v>-2.1106735003568303E-2</v>
      </c>
      <c r="S304" s="15">
        <f t="shared" si="43"/>
        <v>-7.8603119211680388E-4</v>
      </c>
      <c r="T304" s="15">
        <f t="shared" si="43"/>
        <v>3.6662689065032092E-3</v>
      </c>
      <c r="U304" s="15">
        <f t="shared" si="43"/>
        <v>-1.9865457535994807E-2</v>
      </c>
      <c r="V304" s="15">
        <f t="shared" si="42"/>
        <v>-0.17311160144067983</v>
      </c>
    </row>
    <row r="305" spans="10:22" ht="15.75" customHeight="1" x14ac:dyDescent="0.25">
      <c r="J305" s="15">
        <f>SUM(J137:J164)</f>
        <v>8.1485669230259794E-2</v>
      </c>
      <c r="K305" s="15"/>
      <c r="L305" s="15"/>
      <c r="M305" s="15"/>
      <c r="N305" s="15"/>
      <c r="O305" s="11" t="s">
        <v>497</v>
      </c>
      <c r="P305" s="15">
        <f>SUM(P137:P164)</f>
        <v>0.10686830692482105</v>
      </c>
      <c r="Q305" s="15">
        <f t="shared" ref="Q305:U305" si="44">SUM(Q137:Q164)</f>
        <v>-2.1402394102136554E-2</v>
      </c>
      <c r="R305" s="15">
        <f t="shared" si="44"/>
        <v>-1.1333668220985997E-2</v>
      </c>
      <c r="S305" s="15">
        <f t="shared" si="44"/>
        <v>-1.085761443612611E-4</v>
      </c>
      <c r="T305" s="15">
        <f t="shared" si="44"/>
        <v>9.2425607859023453E-3</v>
      </c>
      <c r="U305" s="15">
        <f t="shared" si="44"/>
        <v>-1.780560012979764E-3</v>
      </c>
      <c r="V305" s="15">
        <f t="shared" si="42"/>
        <v>-3.2844638467483811E-2</v>
      </c>
    </row>
    <row r="306" spans="10:22" x14ac:dyDescent="0.25">
      <c r="J306" s="15">
        <f>SUM(J165:J238)</f>
        <v>1.0652652357356351E-3</v>
      </c>
      <c r="K306" s="15"/>
      <c r="L306" s="15"/>
      <c r="M306" s="15"/>
      <c r="N306" s="15"/>
      <c r="O306" s="11" t="s">
        <v>498</v>
      </c>
      <c r="P306" s="15">
        <f>SUM(P165:P238)</f>
        <v>0.1720598821838018</v>
      </c>
      <c r="Q306" s="15">
        <f t="shared" ref="Q306:U306" si="45">SUM(Q165:Q238)</f>
        <v>-0.13735727514830631</v>
      </c>
      <c r="R306" s="15">
        <f t="shared" si="45"/>
        <v>1.8299436566065221E-2</v>
      </c>
      <c r="S306" s="15">
        <f t="shared" si="45"/>
        <v>-1.9962553808962051E-2</v>
      </c>
      <c r="T306" s="15">
        <f t="shared" si="45"/>
        <v>-1.7869756953273388E-2</v>
      </c>
      <c r="U306" s="15">
        <f t="shared" si="45"/>
        <v>-1.4104467603589563E-2</v>
      </c>
      <c r="V306" s="15">
        <f t="shared" si="42"/>
        <v>-0.13902039239120315</v>
      </c>
    </row>
    <row r="307" spans="10:22" x14ac:dyDescent="0.25">
      <c r="J307" s="15">
        <f>SUM(J239:J285)</f>
        <v>-1.4369111653335598E-2</v>
      </c>
      <c r="K307" s="15"/>
      <c r="L307" s="15"/>
      <c r="M307" s="15"/>
      <c r="N307" s="15"/>
      <c r="O307" s="11" t="s">
        <v>499</v>
      </c>
      <c r="P307" s="15">
        <f>SUM(P239:P285)</f>
        <v>2.8037445893415766E-2</v>
      </c>
      <c r="Q307" s="15">
        <f t="shared" ref="Q307:U307" si="46">SUM(Q239:Q285)</f>
        <v>-6.267227914051024E-2</v>
      </c>
      <c r="R307" s="15">
        <f t="shared" si="46"/>
        <v>1.3455216774133435E-2</v>
      </c>
      <c r="S307" s="15">
        <f t="shared" si="46"/>
        <v>8.906969212953874E-3</v>
      </c>
      <c r="T307" s="15">
        <f t="shared" si="46"/>
        <v>-2.5889786592993959E-3</v>
      </c>
      <c r="U307" s="15">
        <f t="shared" si="46"/>
        <v>4.9251426597094958E-4</v>
      </c>
      <c r="V307" s="15">
        <f t="shared" si="42"/>
        <v>-4.0310093153422932E-2</v>
      </c>
    </row>
    <row r="308" spans="10:22" x14ac:dyDescent="0.25">
      <c r="J308" s="15">
        <f>SUM(J286:J298)</f>
        <v>-9.9717695363710779E-3</v>
      </c>
      <c r="K308" s="15"/>
      <c r="L308" s="15"/>
      <c r="M308" s="15"/>
      <c r="N308" s="15"/>
      <c r="O308" s="11" t="s">
        <v>500</v>
      </c>
      <c r="P308" s="15">
        <f t="shared" ref="P308:U308" si="47">SUM(P286:P298)</f>
        <v>-2.2099580652659132E-2</v>
      </c>
      <c r="Q308" s="15">
        <f t="shared" si="47"/>
        <v>1.0613051045161576E-2</v>
      </c>
      <c r="R308" s="15">
        <f t="shared" si="47"/>
        <v>1.5553285039360968E-3</v>
      </c>
      <c r="S308" s="15">
        <f t="shared" si="47"/>
        <v>4.7121051401328076E-3</v>
      </c>
      <c r="T308" s="15">
        <f t="shared" si="47"/>
        <v>-4.7919377879913194E-3</v>
      </c>
      <c r="U308" s="15">
        <f t="shared" si="47"/>
        <v>3.9264215048888211E-5</v>
      </c>
      <c r="V308" s="15">
        <f t="shared" si="42"/>
        <v>1.6880484689230479E-2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308"/>
  <sheetViews>
    <sheetView workbookViewId="0">
      <pane xSplit="1" ySplit="1" topLeftCell="B292" activePane="bottomRight" state="frozen"/>
      <selection pane="topRight" activeCell="B1" sqref="B1"/>
      <selection pane="bottomLeft" activeCell="A2" sqref="A2"/>
      <selection pane="bottomRight" activeCell="J302" sqref="J302"/>
    </sheetView>
  </sheetViews>
  <sheetFormatPr baseColWidth="10" defaultRowHeight="15" x14ac:dyDescent="0.25"/>
  <cols>
    <col min="1" max="9" width="11.42578125" style="11"/>
    <col min="10" max="14" width="14.28515625" style="11" customWidth="1"/>
    <col min="15" max="15" width="15.7109375" style="11" customWidth="1"/>
    <col min="16" max="16" width="12" style="11" customWidth="1"/>
    <col min="17" max="20" width="11.42578125" style="11"/>
    <col min="21" max="21" width="13.42578125" style="11" customWidth="1"/>
    <col min="22" max="16384" width="11.42578125" style="11"/>
  </cols>
  <sheetData>
    <row r="1" spans="1:23" ht="51.75" customHeight="1" x14ac:dyDescent="0.25">
      <c r="A1" s="31" t="s">
        <v>504</v>
      </c>
      <c r="B1" s="12" t="s">
        <v>480</v>
      </c>
      <c r="C1" s="12" t="s">
        <v>481</v>
      </c>
      <c r="D1" s="12" t="s">
        <v>482</v>
      </c>
      <c r="E1" s="12" t="s">
        <v>483</v>
      </c>
      <c r="F1" s="12" t="s">
        <v>484</v>
      </c>
      <c r="G1" s="12" t="s">
        <v>485</v>
      </c>
      <c r="H1" s="12"/>
      <c r="I1" s="12" t="s">
        <v>176</v>
      </c>
      <c r="J1" s="12" t="s">
        <v>486</v>
      </c>
      <c r="K1" s="12"/>
      <c r="L1" s="33" t="s">
        <v>506</v>
      </c>
      <c r="M1" s="33" t="s">
        <v>514</v>
      </c>
      <c r="N1" s="12"/>
      <c r="O1" s="12" t="s">
        <v>487</v>
      </c>
      <c r="P1" s="12" t="s">
        <v>488</v>
      </c>
      <c r="Q1" s="13" t="s">
        <v>489</v>
      </c>
      <c r="R1" s="12" t="s">
        <v>490</v>
      </c>
      <c r="S1" s="12" t="s">
        <v>491</v>
      </c>
      <c r="T1" s="12" t="s">
        <v>492</v>
      </c>
      <c r="U1" s="12" t="s">
        <v>493</v>
      </c>
      <c r="V1" s="12"/>
      <c r="W1" s="11" t="s">
        <v>501</v>
      </c>
    </row>
    <row r="2" spans="1:23" x14ac:dyDescent="0.25">
      <c r="A2" s="14" t="s">
        <v>180</v>
      </c>
      <c r="B2" s="11">
        <v>9.0328238536707597E-3</v>
      </c>
      <c r="C2" s="11">
        <v>3.0999220550359222E-3</v>
      </c>
      <c r="D2" s="11">
        <v>1.25</v>
      </c>
      <c r="E2" s="11">
        <v>0.69315334502630921</v>
      </c>
      <c r="F2" s="11">
        <v>0.82596960962783172</v>
      </c>
      <c r="G2" s="11">
        <v>1.6E-2</v>
      </c>
      <c r="I2" s="15">
        <v>0.624</v>
      </c>
      <c r="J2" s="15"/>
      <c r="K2" s="15"/>
      <c r="L2" s="29">
        <v>0.125</v>
      </c>
      <c r="M2" s="29">
        <v>4.4999999999999998E-2</v>
      </c>
      <c r="N2" s="15"/>
    </row>
    <row r="3" spans="1:23" x14ac:dyDescent="0.25">
      <c r="A3" s="14" t="s">
        <v>181</v>
      </c>
      <c r="B3" s="11">
        <v>9.7462279243389072E-3</v>
      </c>
      <c r="C3" s="11">
        <v>3.168288664578257E-3</v>
      </c>
      <c r="D3" s="11">
        <v>1.2432432432432432</v>
      </c>
      <c r="E3" s="11">
        <v>0.69324633771448285</v>
      </c>
      <c r="F3" s="11">
        <v>0.79180345456496082</v>
      </c>
      <c r="G3" s="11">
        <v>1.5384615384615384E-2</v>
      </c>
      <c r="I3" s="15">
        <v>0.63076923076923075</v>
      </c>
      <c r="J3" s="15">
        <f>I3-I2</f>
        <v>6.7692307692307496E-3</v>
      </c>
      <c r="K3" s="15"/>
      <c r="L3" s="29">
        <v>0.13</v>
      </c>
      <c r="M3" s="29">
        <v>4.5999999999999999E-2</v>
      </c>
      <c r="N3" s="15"/>
      <c r="P3" s="15">
        <f>(B3/B2-1)*(M2/L2)</f>
        <v>2.8432466922972778E-2</v>
      </c>
      <c r="Q3" s="15">
        <f xml:space="preserve"> -(C3/C2-1)*(M2/L2)</f>
        <v>-7.9395478332293917E-3</v>
      </c>
      <c r="R3" s="15">
        <f xml:space="preserve"> -(D3/D2-1)*(M2/L2)</f>
        <v>1.945945945945966E-3</v>
      </c>
      <c r="S3" s="15">
        <f xml:space="preserve"> -(E3/E2-1)*(M2/L2)</f>
        <v>-4.829720289564854E-5</v>
      </c>
      <c r="T3" s="15">
        <f xml:space="preserve"> (F3/F2-1)*(M2/L2)</f>
        <v>-1.4891366073596347E-2</v>
      </c>
      <c r="U3" s="15">
        <f>J3-P3-Q3-R3-S3-T3</f>
        <v>-7.2997098996660688E-4</v>
      </c>
      <c r="W3" s="15">
        <f xml:space="preserve"> -(G3/G2-1)*([8]CpteExploitation!$EG9+[8]CpteExploitation!$HD9)/([8]CpteExploitation!$L9)</f>
        <v>6.1538461538461682E-4</v>
      </c>
    </row>
    <row r="4" spans="1:23" x14ac:dyDescent="0.25">
      <c r="A4" s="14" t="s">
        <v>182</v>
      </c>
      <c r="B4" s="11">
        <v>1.0308045687675025E-2</v>
      </c>
      <c r="C4" s="11">
        <v>3.0027498831075462E-3</v>
      </c>
      <c r="D4" s="11">
        <v>1.25</v>
      </c>
      <c r="E4" s="11">
        <v>0.69346464868946855</v>
      </c>
      <c r="F4" s="11">
        <v>0.8416972511422367</v>
      </c>
      <c r="G4" s="11">
        <v>1.3333333333333334E-2</v>
      </c>
      <c r="I4" s="15">
        <v>0.67999999999999994</v>
      </c>
      <c r="J4" s="15">
        <f>I4-I3</f>
        <v>4.9230769230769189E-2</v>
      </c>
      <c r="K4" s="15"/>
      <c r="L4" s="29">
        <v>0.15</v>
      </c>
      <c r="M4" s="29">
        <v>4.4999999999999998E-2</v>
      </c>
      <c r="N4" s="15"/>
      <c r="P4" s="15">
        <f t="shared" ref="P4:P25" si="0">(B4/B3-1)*(M3/L3)</f>
        <v>2.0397332820678769E-2</v>
      </c>
      <c r="Q4" s="15">
        <f t="shared" ref="Q4:Q25" si="1" xml:space="preserve"> -(C4/C3-1)*(M3/L3)</f>
        <v>1.848798115861933E-2</v>
      </c>
      <c r="R4" s="15">
        <f t="shared" ref="R4:R25" si="2" xml:space="preserve"> -(D4/D3-1)*(M3/L3)</f>
        <v>-1.9230769230769707E-3</v>
      </c>
      <c r="S4" s="15">
        <f t="shared" ref="S4:S25" si="3" xml:space="preserve"> -(E4/E3-1)*(M3/L3)</f>
        <v>-1.1143008572647161E-4</v>
      </c>
      <c r="T4" s="15">
        <f t="shared" ref="T4:T25" si="4" xml:space="preserve"> (F4/F3-1)*(M3/L3)</f>
        <v>2.2296856521485477E-2</v>
      </c>
      <c r="U4" s="15">
        <f t="shared" ref="U4:U67" si="5">J4-P4-Q4-R4-S4-T4</f>
        <v>-9.9168942612109443E-3</v>
      </c>
      <c r="W4" s="15">
        <f xml:space="preserve"> -(G4/G3-1)*([8]CpteExploitation!$EG10+[8]CpteExploitation!$HD10)/([8]CpteExploitation!$L10)</f>
        <v>2.0512820512820491E-3</v>
      </c>
    </row>
    <row r="5" spans="1:23" x14ac:dyDescent="0.25">
      <c r="A5" s="14" t="s">
        <v>183</v>
      </c>
      <c r="B5" s="11">
        <v>1.1759499272934187E-2</v>
      </c>
      <c r="C5" s="11">
        <v>3.0013949302235545E-3</v>
      </c>
      <c r="D5" s="11">
        <v>1.25</v>
      </c>
      <c r="E5" s="11">
        <v>0.69374723398874638</v>
      </c>
      <c r="F5" s="11">
        <v>0.82139026240745106</v>
      </c>
      <c r="G5" s="11">
        <v>1.1976047904191616E-2</v>
      </c>
      <c r="I5" s="15">
        <v>0.7185628742514969</v>
      </c>
      <c r="J5" s="15">
        <f>I5-I4</f>
        <v>3.8562874251496959E-2</v>
      </c>
      <c r="K5" s="15"/>
      <c r="L5" s="29">
        <v>0.16700000000000001</v>
      </c>
      <c r="M5" s="29">
        <v>4.4999999999999998E-2</v>
      </c>
      <c r="N5" s="15"/>
      <c r="P5" s="15">
        <f t="shared" si="0"/>
        <v>4.2242350176851136E-2</v>
      </c>
      <c r="Q5" s="15">
        <f t="shared" si="1"/>
        <v>1.3537120340399998E-4</v>
      </c>
      <c r="R5" s="15">
        <f t="shared" si="2"/>
        <v>0</v>
      </c>
      <c r="S5" s="15">
        <f t="shared" si="3"/>
        <v>-1.2224933158964114E-4</v>
      </c>
      <c r="T5" s="15">
        <f t="shared" si="4"/>
        <v>-7.2378715888264276E-3</v>
      </c>
      <c r="U5" s="15">
        <f t="shared" si="5"/>
        <v>3.5452737916578923E-3</v>
      </c>
      <c r="W5" s="15">
        <f xml:space="preserve"> -(G5/G4-1)*([8]CpteExploitation!$EG11+[8]CpteExploitation!$HD11)/([8]CpteExploitation!$L11)</f>
        <v>1.3572854291417184E-3</v>
      </c>
    </row>
    <row r="6" spans="1:23" x14ac:dyDescent="0.25">
      <c r="A6" s="14" t="s">
        <v>184</v>
      </c>
      <c r="B6" s="11">
        <v>1.165150454863541E-2</v>
      </c>
      <c r="C6" s="11">
        <v>2.9760425073268467E-3</v>
      </c>
      <c r="D6" s="11">
        <v>1.2777777777777779</v>
      </c>
      <c r="E6" s="11">
        <v>0.69415993383803043</v>
      </c>
      <c r="F6" s="11">
        <v>0.9012914536993859</v>
      </c>
      <c r="G6" s="11">
        <v>1.092896174863388E-2</v>
      </c>
      <c r="I6" s="15">
        <v>0.73770491803278693</v>
      </c>
      <c r="J6" s="15">
        <f>I6-I5</f>
        <v>1.914204378129003E-2</v>
      </c>
      <c r="K6" s="15"/>
      <c r="L6" s="29">
        <v>0.183</v>
      </c>
      <c r="M6" s="29">
        <v>4.5999999999999999E-2</v>
      </c>
      <c r="N6" s="15"/>
      <c r="P6" s="15">
        <f t="shared" si="0"/>
        <v>-2.4746270343351802E-3</v>
      </c>
      <c r="Q6" s="15">
        <f t="shared" si="1"/>
        <v>2.2761053971670693E-3</v>
      </c>
      <c r="R6" s="15">
        <f t="shared" si="2"/>
        <v>-5.988023952095846E-3</v>
      </c>
      <c r="S6" s="15">
        <f t="shared" si="3"/>
        <v>-1.6029836338933142E-4</v>
      </c>
      <c r="T6" s="15">
        <f t="shared" si="4"/>
        <v>2.6211975125521002E-2</v>
      </c>
      <c r="U6" s="15">
        <f t="shared" si="5"/>
        <v>-7.230873915776842E-4</v>
      </c>
      <c r="W6" s="15">
        <f xml:space="preserve"> -(G6/G5-1)*([8]CpteExploitation!$EG12+[8]CpteExploitation!$HD12)/([8]CpteExploitation!$L12)</f>
        <v>1.0470861555577356E-3</v>
      </c>
    </row>
    <row r="7" spans="1:23" x14ac:dyDescent="0.25">
      <c r="A7" s="14" t="s">
        <v>185</v>
      </c>
      <c r="B7" s="11">
        <v>1.171589355546371E-2</v>
      </c>
      <c r="C7" s="11">
        <v>3.0758522930653806E-3</v>
      </c>
      <c r="D7" s="11">
        <v>1.2631578947368423</v>
      </c>
      <c r="E7" s="11">
        <v>0.69586366960226376</v>
      </c>
      <c r="F7" s="11">
        <v>0.85094970416932025</v>
      </c>
      <c r="G7" s="11">
        <v>1.6949152542372881E-2</v>
      </c>
      <c r="I7" s="15">
        <v>0.71186440677966101</v>
      </c>
      <c r="J7" s="15">
        <f>I7-I6</f>
        <v>-2.584051125312592E-2</v>
      </c>
      <c r="K7" s="15"/>
      <c r="L7" s="29">
        <v>0.17699999999999999</v>
      </c>
      <c r="M7" s="29">
        <v>4.8000000000000001E-2</v>
      </c>
      <c r="N7" s="15"/>
      <c r="P7" s="15">
        <f t="shared" si="0"/>
        <v>1.3891094290525029E-3</v>
      </c>
      <c r="Q7" s="15">
        <f t="shared" si="1"/>
        <v>-8.4302554614646159E-3</v>
      </c>
      <c r="R7" s="15">
        <f t="shared" si="2"/>
        <v>2.876042565429959E-3</v>
      </c>
      <c r="S7" s="15">
        <f t="shared" si="3"/>
        <v>-6.1694924765407964E-4</v>
      </c>
      <c r="T7" s="15">
        <f t="shared" si="4"/>
        <v>-1.4040086824798338E-2</v>
      </c>
      <c r="U7" s="15">
        <f t="shared" si="5"/>
        <v>-7.018371713691348E-3</v>
      </c>
      <c r="W7" s="15">
        <f xml:space="preserve"> -(G7/G6-1)*([8]CpteExploitation!$EG13+[8]CpteExploitation!$HD13)/([8]CpteExploitation!$L13)</f>
        <v>-6.0201907937390024E-3</v>
      </c>
    </row>
    <row r="8" spans="1:23" x14ac:dyDescent="0.25">
      <c r="A8" s="14" t="s">
        <v>186</v>
      </c>
      <c r="B8" s="11">
        <v>1.1812614432729339E-2</v>
      </c>
      <c r="C8" s="11">
        <v>3.0721700602575871E-3</v>
      </c>
      <c r="D8" s="11">
        <v>1.2749999999999999</v>
      </c>
      <c r="E8" s="11">
        <v>0.69884462402929481</v>
      </c>
      <c r="F8" s="11">
        <v>0.81334142451382008</v>
      </c>
      <c r="G8" s="11">
        <v>1.6759776536312849E-2</v>
      </c>
      <c r="I8" s="15">
        <v>0.6983240223463687</v>
      </c>
      <c r="J8" s="15">
        <f>I8-I7</f>
        <v>-1.3540384433292307E-2</v>
      </c>
      <c r="K8" s="15"/>
      <c r="L8" s="29">
        <v>0.17899999999999999</v>
      </c>
      <c r="M8" s="29">
        <v>5.0999999999999997E-2</v>
      </c>
      <c r="N8" s="15"/>
      <c r="P8" s="15">
        <f t="shared" si="0"/>
        <v>2.2387870221545992E-3</v>
      </c>
      <c r="Q8" s="15">
        <f t="shared" si="1"/>
        <v>3.2464875219932721E-4</v>
      </c>
      <c r="R8" s="15">
        <f t="shared" si="2"/>
        <v>-2.5423728813559082E-3</v>
      </c>
      <c r="S8" s="15">
        <f t="shared" si="3"/>
        <v>-1.1617137899321867E-3</v>
      </c>
      <c r="T8" s="15">
        <f t="shared" si="4"/>
        <v>-1.1985262407197831E-2</v>
      </c>
      <c r="U8" s="15">
        <f t="shared" si="5"/>
        <v>-4.1447112916030877E-4</v>
      </c>
      <c r="W8" s="15">
        <f xml:space="preserve"> -(G8/G7-1)*([8]CpteExploitation!$EG14+[8]CpteExploitation!$HD14)/([8]CpteExploitation!$L14)</f>
        <v>1.89376006060032E-4</v>
      </c>
    </row>
    <row r="9" spans="1:23" x14ac:dyDescent="0.25">
      <c r="A9" s="14" t="s">
        <v>187</v>
      </c>
      <c r="B9" s="11">
        <v>1.1552593884287227E-2</v>
      </c>
      <c r="C9" s="11">
        <v>3.0793160378025279E-3</v>
      </c>
      <c r="D9" s="11">
        <v>1.2619047619047619</v>
      </c>
      <c r="E9" s="11">
        <v>0.70302671731954913</v>
      </c>
      <c r="F9" s="11">
        <v>0.71386695608232753</v>
      </c>
      <c r="G9" s="11">
        <v>1.8749999999999999E-2</v>
      </c>
      <c r="I9" s="15">
        <v>0.64999999999999991</v>
      </c>
      <c r="J9" s="15">
        <f>I9-I8</f>
        <v>-4.8324022346368789E-2</v>
      </c>
      <c r="K9" s="15"/>
      <c r="L9" s="29">
        <v>0.16</v>
      </c>
      <c r="M9" s="29">
        <v>5.2999999999999999E-2</v>
      </c>
      <c r="N9" s="15"/>
      <c r="P9" s="15">
        <f t="shared" si="0"/>
        <v>-6.2716062812735807E-3</v>
      </c>
      <c r="Q9" s="15">
        <f t="shared" si="1"/>
        <v>-6.6272528390033084E-4</v>
      </c>
      <c r="R9" s="15">
        <f t="shared" si="2"/>
        <v>2.9263101888800107E-3</v>
      </c>
      <c r="S9" s="15">
        <f t="shared" si="3"/>
        <v>-1.7050229650582775E-3</v>
      </c>
      <c r="T9" s="15">
        <f t="shared" si="4"/>
        <v>-3.4846236524356318E-2</v>
      </c>
      <c r="U9" s="15">
        <f t="shared" si="5"/>
        <v>-7.7647414806602949E-3</v>
      </c>
      <c r="W9" s="15">
        <f xml:space="preserve"> -(G9/G8-1)*([8]CpteExploitation!$EG15+[8]CpteExploitation!$HD15)/([8]CpteExploitation!$L15)</f>
        <v>-1.9902234636871496E-3</v>
      </c>
    </row>
    <row r="10" spans="1:23" x14ac:dyDescent="0.25">
      <c r="A10" s="14" t="s">
        <v>188</v>
      </c>
      <c r="B10" s="11">
        <v>1.2185220231372668E-2</v>
      </c>
      <c r="C10" s="11">
        <v>3.0545255371723376E-3</v>
      </c>
      <c r="D10" s="11">
        <v>1.2666666666666668</v>
      </c>
      <c r="E10" s="11">
        <v>0.70825066389914837</v>
      </c>
      <c r="F10" s="11">
        <v>0.62336432053905255</v>
      </c>
      <c r="G10" s="11">
        <v>1.8987341772151899E-2</v>
      </c>
      <c r="I10" s="15">
        <v>0.620253164556962</v>
      </c>
      <c r="J10" s="15">
        <f>I10-I9</f>
        <v>-2.9746835443037911E-2</v>
      </c>
      <c r="K10" s="15"/>
      <c r="L10" s="29">
        <v>0.158</v>
      </c>
      <c r="M10" s="29">
        <v>5.7000000000000002E-2</v>
      </c>
      <c r="N10" s="15"/>
      <c r="P10" s="15">
        <f t="shared" si="0"/>
        <v>1.8139430812769475E-2</v>
      </c>
      <c r="Q10" s="15">
        <f t="shared" si="1"/>
        <v>2.6667783471847513E-3</v>
      </c>
      <c r="R10" s="15">
        <f t="shared" si="2"/>
        <v>-1.2500000000000733E-3</v>
      </c>
      <c r="S10" s="15">
        <f t="shared" si="3"/>
        <v>-2.4614033319955595E-3</v>
      </c>
      <c r="T10" s="15">
        <f t="shared" si="4"/>
        <v>-4.1995217411705602E-2</v>
      </c>
      <c r="U10" s="15">
        <f t="shared" si="5"/>
        <v>-4.8464238592909048E-3</v>
      </c>
      <c r="W10" s="15">
        <f xml:space="preserve"> -(G10/G9-1)*([8]CpteExploitation!$EG16+[8]CpteExploitation!$HD16)/([8]CpteExploitation!$L16)</f>
        <v>-2.3734177215190003E-4</v>
      </c>
    </row>
    <row r="11" spans="1:23" x14ac:dyDescent="0.25">
      <c r="A11" s="14" t="s">
        <v>189</v>
      </c>
      <c r="B11" s="11">
        <v>1.1913749886751427E-2</v>
      </c>
      <c r="C11" s="11">
        <v>3.1183119215603167E-3</v>
      </c>
      <c r="D11" s="11">
        <v>1.2448979591836733</v>
      </c>
      <c r="E11" s="11">
        <v>0.71080844381360797</v>
      </c>
      <c r="F11" s="11">
        <v>0.63787687298437956</v>
      </c>
      <c r="G11" s="11">
        <v>1.7857142857142856E-2</v>
      </c>
      <c r="I11" s="15">
        <v>0.61309523809523803</v>
      </c>
      <c r="J11" s="15">
        <f>I11-I10</f>
        <v>-7.1579264617239735E-3</v>
      </c>
      <c r="K11" s="15"/>
      <c r="L11" s="29">
        <v>0.16800000000000001</v>
      </c>
      <c r="M11" s="29">
        <v>6.0999999999999999E-2</v>
      </c>
      <c r="N11" s="15"/>
      <c r="P11" s="15">
        <f t="shared" si="0"/>
        <v>-8.0372370964679248E-3</v>
      </c>
      <c r="Q11" s="15">
        <f t="shared" si="1"/>
        <v>-7.5335902269804524E-3</v>
      </c>
      <c r="R11" s="15">
        <f t="shared" si="2"/>
        <v>6.1999483337639768E-3</v>
      </c>
      <c r="S11" s="15">
        <f t="shared" si="3"/>
        <v>-1.302848601344099E-3</v>
      </c>
      <c r="T11" s="15">
        <f t="shared" si="4"/>
        <v>8.3988462277098854E-3</v>
      </c>
      <c r="U11" s="15">
        <f t="shared" si="5"/>
        <v>-4.8830450984053584E-3</v>
      </c>
      <c r="W11" s="15">
        <f xml:space="preserve"> -(G11/G10-1)*([8]CpteExploitation!$EG17+[8]CpteExploitation!$HD17)/([8]CpteExploitation!$L17)</f>
        <v>1.130198915009044E-3</v>
      </c>
    </row>
    <row r="12" spans="1:23" x14ac:dyDescent="0.25">
      <c r="A12" s="14" t="s">
        <v>190</v>
      </c>
      <c r="B12" s="11">
        <v>1.2089601736561246E-2</v>
      </c>
      <c r="C12" s="11">
        <v>3.3081284957220472E-3</v>
      </c>
      <c r="D12" s="11">
        <v>1.2592592592592593</v>
      </c>
      <c r="E12" s="11">
        <v>0.71090476046911277</v>
      </c>
      <c r="F12" s="11">
        <v>0.56557172711151582</v>
      </c>
      <c r="G12" s="11">
        <v>1.9108280254777069E-2</v>
      </c>
      <c r="I12" s="15">
        <v>0.54777070063694266</v>
      </c>
      <c r="J12" s="15">
        <f>I12-I11</f>
        <v>-6.5324537458295362E-2</v>
      </c>
      <c r="K12" s="15"/>
      <c r="L12" s="29">
        <v>0.157</v>
      </c>
      <c r="M12" s="29">
        <v>6.8000000000000005E-2</v>
      </c>
      <c r="N12" s="15"/>
      <c r="P12" s="15">
        <f t="shared" si="0"/>
        <v>5.3594350966851287E-3</v>
      </c>
      <c r="Q12" s="15">
        <f t="shared" si="1"/>
        <v>-2.2102180898949175E-2</v>
      </c>
      <c r="R12" s="15">
        <f t="shared" si="2"/>
        <v>-4.1887125220458777E-3</v>
      </c>
      <c r="S12" s="15">
        <f t="shared" si="3"/>
        <v>-4.9200483291128583E-5</v>
      </c>
      <c r="T12" s="15">
        <f t="shared" si="4"/>
        <v>-4.1157871163109677E-2</v>
      </c>
      <c r="U12" s="15">
        <f t="shared" si="5"/>
        <v>-3.18600748758463E-3</v>
      </c>
      <c r="W12" s="15">
        <f xml:space="preserve"> -(G12/G11-1)*([8]CpteExploitation!$EG18+[8]CpteExploitation!$HD18)/([8]CpteExploitation!$L18)</f>
        <v>-1.2511373976342127E-3</v>
      </c>
    </row>
    <row r="13" spans="1:23" x14ac:dyDescent="0.25">
      <c r="A13" s="14" t="s">
        <v>191</v>
      </c>
      <c r="B13" s="11">
        <v>1.1870634679623442E-2</v>
      </c>
      <c r="C13" s="11">
        <v>3.4170531756654013E-3</v>
      </c>
      <c r="D13" s="11">
        <v>1.2586206896551724</v>
      </c>
      <c r="E13" s="11">
        <v>0.70850288490737923</v>
      </c>
      <c r="F13" s="11">
        <v>0.67513815982385039</v>
      </c>
      <c r="G13" s="11">
        <v>1.5625E-2</v>
      </c>
      <c r="I13" s="15">
        <v>0.59895833333333337</v>
      </c>
      <c r="J13" s="15">
        <f>I13-I12</f>
        <v>5.1187632696390706E-2</v>
      </c>
      <c r="K13" s="15"/>
      <c r="L13" s="29">
        <v>0.192</v>
      </c>
      <c r="M13" s="29">
        <v>7.2999999999999995E-2</v>
      </c>
      <c r="N13" s="15"/>
      <c r="P13" s="15">
        <f t="shared" si="0"/>
        <v>-7.8446947152304141E-3</v>
      </c>
      <c r="Q13" s="15">
        <f t="shared" si="1"/>
        <v>-1.4261105166899412E-2</v>
      </c>
      <c r="R13" s="15">
        <f t="shared" si="2"/>
        <v>2.1963540522733016E-4</v>
      </c>
      <c r="S13" s="15">
        <f t="shared" si="3"/>
        <v>1.4633504358345353E-3</v>
      </c>
      <c r="T13" s="15">
        <f t="shared" si="4"/>
        <v>8.3907173434552132E-2</v>
      </c>
      <c r="U13" s="15">
        <f t="shared" si="5"/>
        <v>-1.2296726697093474E-2</v>
      </c>
      <c r="W13" s="15">
        <f xml:space="preserve"> -(G13/G12-1)*([8]CpteExploitation!$EG19+[8]CpteExploitation!$HD19)/([8]CpteExploitation!$L19)</f>
        <v>3.4832802547770697E-3</v>
      </c>
    </row>
    <row r="14" spans="1:23" x14ac:dyDescent="0.25">
      <c r="A14" s="14" t="s">
        <v>192</v>
      </c>
      <c r="B14" s="11">
        <v>1.1723669588838128E-2</v>
      </c>
      <c r="C14" s="11">
        <v>3.384794773453441E-3</v>
      </c>
      <c r="D14" s="11">
        <v>1.2758620689655171</v>
      </c>
      <c r="E14" s="11">
        <v>0.70348191134707994</v>
      </c>
      <c r="F14" s="11">
        <v>0.72487656332778649</v>
      </c>
      <c r="G14" s="11">
        <v>1.9323671497584537E-2</v>
      </c>
      <c r="I14" s="15">
        <v>0.62318840579710155</v>
      </c>
      <c r="J14" s="15">
        <f>I14-I13</f>
        <v>2.4230072463768182E-2</v>
      </c>
      <c r="K14" s="15"/>
      <c r="L14" s="29">
        <v>0.20699999999999999</v>
      </c>
      <c r="M14" s="29">
        <v>7.3999999999999996E-2</v>
      </c>
      <c r="N14" s="15"/>
      <c r="P14" s="15">
        <f t="shared" si="0"/>
        <v>-4.7071916315968073E-3</v>
      </c>
      <c r="Q14" s="15">
        <f t="shared" si="1"/>
        <v>3.5893246930865882E-3</v>
      </c>
      <c r="R14" s="15">
        <f t="shared" si="2"/>
        <v>-5.2083333333332697E-3</v>
      </c>
      <c r="S14" s="15">
        <f t="shared" si="3"/>
        <v>2.6944364373642491E-3</v>
      </c>
      <c r="T14" s="15">
        <f t="shared" si="4"/>
        <v>2.8010497145986291E-2</v>
      </c>
      <c r="U14" s="15">
        <f t="shared" si="5"/>
        <v>-1.4866084773887053E-4</v>
      </c>
      <c r="W14" s="15">
        <f xml:space="preserve"> -(G14/G13-1)*([8]CpteExploitation!$EG20+[8]CpteExploitation!$HD20)/([8]CpteExploitation!$L20)</f>
        <v>-3.6986714975845371E-3</v>
      </c>
    </row>
    <row r="15" spans="1:23" x14ac:dyDescent="0.25">
      <c r="A15" s="14" t="s">
        <v>193</v>
      </c>
      <c r="B15" s="11">
        <v>1.1066649993747655E-2</v>
      </c>
      <c r="C15" s="11">
        <v>3.4846900298852773E-3</v>
      </c>
      <c r="D15" s="11">
        <v>1.271186440677966</v>
      </c>
      <c r="E15" s="11">
        <v>0.70001250468925846</v>
      </c>
      <c r="F15" s="11">
        <v>0.70983165940564552</v>
      </c>
      <c r="G15" s="11">
        <v>2.6315789473684209E-2</v>
      </c>
      <c r="I15" s="15">
        <v>0.58421052631578951</v>
      </c>
      <c r="J15" s="15">
        <f>I15-I14</f>
        <v>-3.8977879481312039E-2</v>
      </c>
      <c r="K15" s="15"/>
      <c r="L15" s="29">
        <v>0.19</v>
      </c>
      <c r="M15" s="29">
        <v>7.4999999999999997E-2</v>
      </c>
      <c r="N15" s="15"/>
      <c r="P15" s="15">
        <f t="shared" si="0"/>
        <v>-2.0034390123822764E-2</v>
      </c>
      <c r="Q15" s="15">
        <f t="shared" si="1"/>
        <v>-1.0550520814441064E-2</v>
      </c>
      <c r="R15" s="15">
        <f t="shared" si="2"/>
        <v>1.3100794235650307E-3</v>
      </c>
      <c r="S15" s="15">
        <f t="shared" si="3"/>
        <v>1.7630460131514015E-3</v>
      </c>
      <c r="T15" s="15">
        <f t="shared" si="4"/>
        <v>-7.4197066404465013E-3</v>
      </c>
      <c r="U15" s="15">
        <f t="shared" si="5"/>
        <v>-4.0463873393181415E-3</v>
      </c>
      <c r="W15" s="15">
        <f xml:space="preserve"> -(G15/G14-1)*([8]CpteExploitation!$EG21+[8]CpteExploitation!$HD21)/([8]CpteExploitation!$L21)</f>
        <v>-6.9921179760996741E-3</v>
      </c>
    </row>
    <row r="16" spans="1:23" x14ac:dyDescent="0.25">
      <c r="A16" s="14" t="s">
        <v>194</v>
      </c>
      <c r="B16" s="11">
        <v>1.2274891979689027E-2</v>
      </c>
      <c r="C16" s="11">
        <v>3.5103768352374126E-3</v>
      </c>
      <c r="D16" s="11">
        <v>1.2542372881355932</v>
      </c>
      <c r="E16" s="11">
        <v>0.69814236603904511</v>
      </c>
      <c r="F16" s="11">
        <v>0.74109205566544878</v>
      </c>
      <c r="G16" s="11">
        <v>2.2831050228310501E-2</v>
      </c>
      <c r="I16" s="15">
        <v>0.63926940639269414</v>
      </c>
      <c r="J16" s="15">
        <f>I16-I15</f>
        <v>5.5058880076904626E-2</v>
      </c>
      <c r="K16" s="15"/>
      <c r="L16" s="29">
        <v>0.219</v>
      </c>
      <c r="M16" s="29">
        <v>7.3999999999999996E-2</v>
      </c>
      <c r="N16" s="15"/>
      <c r="P16" s="15">
        <f t="shared" si="0"/>
        <v>4.3096838365625119E-2</v>
      </c>
      <c r="Q16" s="15">
        <f t="shared" si="1"/>
        <v>-2.9097361146948756E-3</v>
      </c>
      <c r="R16" s="15">
        <f t="shared" si="2"/>
        <v>5.2631578947368324E-3</v>
      </c>
      <c r="S16" s="15">
        <f t="shared" si="3"/>
        <v>1.0545706257232045E-3</v>
      </c>
      <c r="T16" s="15">
        <f t="shared" si="4"/>
        <v>1.7383882416411398E-2</v>
      </c>
      <c r="U16" s="15">
        <f t="shared" si="5"/>
        <v>-8.8298331108970542E-3</v>
      </c>
      <c r="W16" s="15">
        <f xml:space="preserve"> -(G16/G15-1)*([8]CpteExploitation!$EG22+[8]CpteExploitation!$HD22)/([8]CpteExploitation!$L22)</f>
        <v>3.4847392453737094E-3</v>
      </c>
    </row>
    <row r="17" spans="1:23" x14ac:dyDescent="0.25">
      <c r="A17" s="14" t="s">
        <v>195</v>
      </c>
      <c r="B17" s="11">
        <v>1.0100786004056795E-2</v>
      </c>
      <c r="C17" s="11">
        <v>3.5429883578205336E-3</v>
      </c>
      <c r="D17" s="11">
        <v>1.271186440677966</v>
      </c>
      <c r="E17" s="11">
        <v>0.69792723123732259</v>
      </c>
      <c r="F17" s="11">
        <v>0.78421381952157188</v>
      </c>
      <c r="G17" s="11">
        <v>2.1164021164021163E-2</v>
      </c>
      <c r="I17" s="15">
        <v>0.58201058201058198</v>
      </c>
      <c r="J17" s="15">
        <f>I17-I16</f>
        <v>-5.7258824382112161E-2</v>
      </c>
      <c r="K17" s="15"/>
      <c r="L17" s="29">
        <v>0.189</v>
      </c>
      <c r="M17" s="29">
        <v>7.4999999999999997E-2</v>
      </c>
      <c r="N17" s="15"/>
      <c r="P17" s="15">
        <f t="shared" si="0"/>
        <v>-5.9848136964402665E-2</v>
      </c>
      <c r="Q17" s="15">
        <f t="shared" si="1"/>
        <v>-3.1390984805724281E-3</v>
      </c>
      <c r="R17" s="15">
        <f t="shared" si="2"/>
        <v>-4.5662100456620534E-3</v>
      </c>
      <c r="S17" s="15">
        <f t="shared" si="3"/>
        <v>1.0412482439563618E-4</v>
      </c>
      <c r="T17" s="15">
        <f t="shared" si="4"/>
        <v>1.9661287967251591E-2</v>
      </c>
      <c r="U17" s="15">
        <f t="shared" si="5"/>
        <v>-9.470791683122242E-3</v>
      </c>
      <c r="W17" s="15">
        <f xml:space="preserve"> -(G17/G16-1)*([8]CpteExploitation!$EG23+[8]CpteExploitation!$HD23)/([8]CpteExploitation!$L23)</f>
        <v>1.6670290642893373E-3</v>
      </c>
    </row>
    <row r="18" spans="1:23" x14ac:dyDescent="0.25">
      <c r="A18" s="14" t="s">
        <v>196</v>
      </c>
      <c r="B18" s="11">
        <v>1.0731506154041365E-2</v>
      </c>
      <c r="C18" s="11">
        <v>3.6680268618468795E-3</v>
      </c>
      <c r="D18" s="11">
        <v>1.2622950819672132</v>
      </c>
      <c r="E18" s="11">
        <v>0.69940362898109376</v>
      </c>
      <c r="F18" s="11">
        <v>0.76811446940585282</v>
      </c>
      <c r="G18" s="11">
        <v>2.0408163265306121E-2</v>
      </c>
      <c r="I18" s="15">
        <v>0.58673469387755106</v>
      </c>
      <c r="J18" s="15">
        <f>I18-I17</f>
        <v>4.7241118669690829E-3</v>
      </c>
      <c r="K18" s="15"/>
      <c r="L18" s="29">
        <v>0.19600000000000001</v>
      </c>
      <c r="M18" s="29">
        <v>7.6999999999999999E-2</v>
      </c>
      <c r="N18" s="15"/>
      <c r="P18" s="15">
        <f t="shared" si="0"/>
        <v>2.477884133995889E-2</v>
      </c>
      <c r="Q18" s="15">
        <f t="shared" si="1"/>
        <v>-1.4004690099865699E-2</v>
      </c>
      <c r="R18" s="15">
        <f t="shared" si="2"/>
        <v>2.7756093329863269E-3</v>
      </c>
      <c r="S18" s="15">
        <f t="shared" si="3"/>
        <v>-8.3944585383983604E-4</v>
      </c>
      <c r="T18" s="15">
        <f t="shared" si="4"/>
        <v>-8.1465422302794289E-3</v>
      </c>
      <c r="U18" s="15">
        <f t="shared" si="5"/>
        <v>1.6033937800882976E-4</v>
      </c>
      <c r="W18" s="15">
        <f xml:space="preserve"> -(G18/G17-1)*([8]CpteExploitation!$EG24+[8]CpteExploitation!$HD24)/([8]CpteExploitation!$L24)</f>
        <v>7.5585789871504116E-4</v>
      </c>
    </row>
    <row r="19" spans="1:23" x14ac:dyDescent="0.25">
      <c r="A19" s="14" t="s">
        <v>197</v>
      </c>
      <c r="B19" s="11">
        <v>1.131154297308436E-2</v>
      </c>
      <c r="C19" s="11">
        <v>3.7809624887834427E-3</v>
      </c>
      <c r="D19" s="11">
        <v>1.253968253968254</v>
      </c>
      <c r="E19" s="11">
        <v>0.70101131788352411</v>
      </c>
      <c r="F19" s="11">
        <v>0.74758582252063666</v>
      </c>
      <c r="G19" s="11">
        <v>1.9900497512437811E-2</v>
      </c>
      <c r="I19" s="15">
        <v>0.5870646766169153</v>
      </c>
      <c r="J19" s="15">
        <f>I19-I18</f>
        <v>3.2998273936424294E-4</v>
      </c>
      <c r="K19" s="15"/>
      <c r="L19" s="29">
        <v>0.20100000000000001</v>
      </c>
      <c r="M19" s="29">
        <v>7.9000000000000001E-2</v>
      </c>
      <c r="N19" s="15"/>
      <c r="P19" s="15">
        <f t="shared" si="0"/>
        <v>2.1233888720770422E-2</v>
      </c>
      <c r="Q19" s="15">
        <f t="shared" si="1"/>
        <v>-1.2095758672481163E-2</v>
      </c>
      <c r="R19" s="15">
        <f t="shared" si="2"/>
        <v>2.5915127955944734E-3</v>
      </c>
      <c r="S19" s="15">
        <f t="shared" si="3"/>
        <v>-9.0304373989600175E-4</v>
      </c>
      <c r="T19" s="15">
        <f t="shared" si="4"/>
        <v>-1.0499510012208807E-2</v>
      </c>
      <c r="U19" s="15">
        <f t="shared" si="5"/>
        <v>2.8936475853190424E-6</v>
      </c>
      <c r="W19" s="15">
        <f xml:space="preserve"> -(G19/G18-1)*([8]CpteExploitation!$EG25+[8]CpteExploitation!$HD25)/([8]CpteExploitation!$L25)</f>
        <v>5.0766575286830917E-4</v>
      </c>
    </row>
    <row r="20" spans="1:23" x14ac:dyDescent="0.25">
      <c r="A20" s="14" t="s">
        <v>198</v>
      </c>
      <c r="B20" s="11">
        <v>1.061790109785807E-2</v>
      </c>
      <c r="C20" s="11">
        <v>3.8231464024471662E-3</v>
      </c>
      <c r="D20" s="11">
        <v>1.25</v>
      </c>
      <c r="E20" s="11">
        <v>0.70275571866991493</v>
      </c>
      <c r="F20" s="11">
        <v>0.8026065610988139</v>
      </c>
      <c r="G20" s="11">
        <v>1.9704433497536946E-2</v>
      </c>
      <c r="I20" s="15">
        <v>0.58620689655172409</v>
      </c>
      <c r="J20" s="15">
        <f>I20-I19</f>
        <v>-8.5778006519121597E-4</v>
      </c>
      <c r="K20" s="15"/>
      <c r="L20" s="29">
        <v>0.20300000000000001</v>
      </c>
      <c r="M20" s="29">
        <v>0.08</v>
      </c>
      <c r="N20" s="15"/>
      <c r="P20" s="15">
        <f t="shared" si="0"/>
        <v>-2.4101523045517496E-2</v>
      </c>
      <c r="Q20" s="15">
        <f t="shared" si="1"/>
        <v>-4.3850599445377407E-3</v>
      </c>
      <c r="R20" s="15">
        <f t="shared" si="2"/>
        <v>1.2437810945273697E-3</v>
      </c>
      <c r="S20" s="15">
        <f t="shared" si="3"/>
        <v>-9.7803022838160395E-4</v>
      </c>
      <c r="T20" s="15">
        <f t="shared" si="4"/>
        <v>2.8926533589728812E-2</v>
      </c>
      <c r="U20" s="15">
        <f t="shared" si="5"/>
        <v>-1.5634815310105604E-3</v>
      </c>
      <c r="W20" s="15">
        <f xml:space="preserve"> -(G20/G19-1)*([8]CpteExploitation!$EG26+[8]CpteExploitation!$HD26)/([8]CpteExploitation!$L26)</f>
        <v>1.9606401490086488E-4</v>
      </c>
    </row>
    <row r="21" spans="1:23" x14ac:dyDescent="0.25">
      <c r="A21" s="14" t="s">
        <v>199</v>
      </c>
      <c r="B21" s="11">
        <v>1.0625216760727686E-2</v>
      </c>
      <c r="C21" s="11">
        <v>3.8188991234079602E-3</v>
      </c>
      <c r="D21" s="11">
        <v>1.265625</v>
      </c>
      <c r="E21" s="11">
        <v>0.70460636251852315</v>
      </c>
      <c r="F21" s="11">
        <v>0.8349287766920136</v>
      </c>
      <c r="G21" s="11">
        <v>1.8957345971563982E-2</v>
      </c>
      <c r="I21" s="15">
        <v>0.6018957345971564</v>
      </c>
      <c r="J21" s="15">
        <f>I21-I20</f>
        <v>1.5688838045432307E-2</v>
      </c>
      <c r="K21" s="15"/>
      <c r="L21" s="29">
        <v>0.21099999999999999</v>
      </c>
      <c r="M21" s="29">
        <v>8.1000000000000003E-2</v>
      </c>
      <c r="N21" s="15"/>
      <c r="P21" s="15">
        <f t="shared" si="0"/>
        <v>2.715244588854575E-4</v>
      </c>
      <c r="Q21" s="15">
        <f t="shared" si="1"/>
        <v>4.3780812223117546E-4</v>
      </c>
      <c r="R21" s="15">
        <f t="shared" si="2"/>
        <v>-4.9261083743842183E-3</v>
      </c>
      <c r="S21" s="15">
        <f t="shared" si="3"/>
        <v>-1.037796994709451E-3</v>
      </c>
      <c r="T21" s="15">
        <f t="shared" si="4"/>
        <v>1.5870564197165718E-2</v>
      </c>
      <c r="U21" s="15">
        <f t="shared" si="5"/>
        <v>5.0728466362436227E-3</v>
      </c>
      <c r="W21" s="15">
        <f xml:space="preserve"> -(G21/G20-1)*([8]CpteExploitation!$EG27+[8]CpteExploitation!$HD27)/([8]CpteExploitation!$L27)</f>
        <v>7.4708752597296376E-4</v>
      </c>
    </row>
    <row r="22" spans="1:23" x14ac:dyDescent="0.25">
      <c r="A22" s="14" t="s">
        <v>200</v>
      </c>
      <c r="B22" s="11">
        <v>1.1533272675932607E-2</v>
      </c>
      <c r="C22" s="11">
        <v>3.8163253289893329E-3</v>
      </c>
      <c r="D22" s="11">
        <v>1.276923076923077</v>
      </c>
      <c r="E22" s="11">
        <v>0.70655413673014766</v>
      </c>
      <c r="F22" s="11">
        <v>0.79490859028850713</v>
      </c>
      <c r="G22" s="11">
        <v>1.3574660633484163E-2</v>
      </c>
      <c r="I22" s="15">
        <v>0.61085972850678738</v>
      </c>
      <c r="J22" s="15">
        <f>I22-I21</f>
        <v>8.9639939096309851E-3</v>
      </c>
      <c r="K22" s="15"/>
      <c r="L22" s="29">
        <v>0.221</v>
      </c>
      <c r="M22" s="29">
        <v>8.3000000000000004E-2</v>
      </c>
      <c r="N22" s="15"/>
      <c r="P22" s="15">
        <f t="shared" si="0"/>
        <v>3.2807818730461347E-2</v>
      </c>
      <c r="Q22" s="15">
        <f t="shared" si="1"/>
        <v>2.5872490237544536E-4</v>
      </c>
      <c r="R22" s="15">
        <f t="shared" si="2"/>
        <v>-3.4269048487058223E-3</v>
      </c>
      <c r="S22" s="15">
        <f t="shared" si="3"/>
        <v>-1.0611935816383145E-3</v>
      </c>
      <c r="T22" s="15">
        <f t="shared" si="4"/>
        <v>-1.8400610864915283E-2</v>
      </c>
      <c r="U22" s="15">
        <f t="shared" si="5"/>
        <v>-1.2138404279463874E-3</v>
      </c>
      <c r="W22" s="15">
        <f xml:space="preserve"> -(G22/G21-1)*([8]CpteExploitation!$EG28+[8]CpteExploitation!$HD28)/([8]CpteExploitation!$L28)</f>
        <v>5.3826853380798184E-3</v>
      </c>
    </row>
    <row r="23" spans="1:23" x14ac:dyDescent="0.25">
      <c r="A23" s="14" t="s">
        <v>201</v>
      </c>
      <c r="B23" s="11">
        <v>1.184828190523878E-2</v>
      </c>
      <c r="C23" s="11">
        <v>3.883359415278113E-3</v>
      </c>
      <c r="D23" s="11">
        <v>1.2686567164179106</v>
      </c>
      <c r="E23" s="11">
        <v>0.70820554547161541</v>
      </c>
      <c r="F23" s="11">
        <v>0.82800818540777665</v>
      </c>
      <c r="G23" s="11">
        <v>1.2552301255230127E-2</v>
      </c>
      <c r="I23" s="15">
        <v>0.62761506276150625</v>
      </c>
      <c r="J23" s="15">
        <f>I23-I22</f>
        <v>1.6755334254718868E-2</v>
      </c>
      <c r="K23" s="15"/>
      <c r="L23" s="29">
        <v>0.23899999999999999</v>
      </c>
      <c r="M23" s="29">
        <v>8.5000000000000006E-2</v>
      </c>
      <c r="N23" s="15"/>
      <c r="P23" s="15">
        <f t="shared" si="0"/>
        <v>1.0257854553088391E-2</v>
      </c>
      <c r="Q23" s="15">
        <f t="shared" si="1"/>
        <v>-6.5968426156520852E-3</v>
      </c>
      <c r="R23" s="15">
        <f t="shared" si="2"/>
        <v>2.4312825015195658E-3</v>
      </c>
      <c r="S23" s="15">
        <f t="shared" si="3"/>
        <v>-8.7779874255455555E-4</v>
      </c>
      <c r="T23" s="15">
        <f t="shared" si="4"/>
        <v>1.5638363721376298E-2</v>
      </c>
      <c r="U23" s="15">
        <f t="shared" si="5"/>
        <v>-4.0975251630587465E-3</v>
      </c>
      <c r="W23" s="15">
        <f xml:space="preserve"> -(G23/G22-1)*([8]CpteExploitation!$EG29+[8]CpteExploitation!$HD29)/([8]CpteExploitation!$L29)</f>
        <v>1.0223593782540355E-3</v>
      </c>
    </row>
    <row r="24" spans="1:23" x14ac:dyDescent="0.25">
      <c r="A24" s="14" t="s">
        <v>202</v>
      </c>
      <c r="B24" s="11">
        <v>1.1712247324613555E-2</v>
      </c>
      <c r="C24" s="11">
        <v>3.8554512031752117E-3</v>
      </c>
      <c r="D24" s="11">
        <v>1.2686567164179106</v>
      </c>
      <c r="E24" s="11">
        <v>0.70958758370361108</v>
      </c>
      <c r="F24" s="11">
        <v>0.81579687706208215</v>
      </c>
      <c r="G24" s="11">
        <v>1.282051282051282E-2</v>
      </c>
      <c r="I24" s="15">
        <v>0.62393162393162382</v>
      </c>
      <c r="J24" s="15">
        <f>I24-I23</f>
        <v>-3.6834388298824239E-3</v>
      </c>
      <c r="K24" s="15"/>
      <c r="L24" s="29">
        <v>0.23400000000000001</v>
      </c>
      <c r="M24" s="29">
        <v>8.5000000000000006E-2</v>
      </c>
      <c r="N24" s="15"/>
      <c r="P24" s="15">
        <f t="shared" si="0"/>
        <v>-4.0833345942037965E-3</v>
      </c>
      <c r="Q24" s="15">
        <f t="shared" si="1"/>
        <v>2.5559093823715544E-3</v>
      </c>
      <c r="R24" s="15">
        <f t="shared" si="2"/>
        <v>0</v>
      </c>
      <c r="S24" s="15">
        <f t="shared" si="3"/>
        <v>-6.9403561783264926E-4</v>
      </c>
      <c r="T24" s="15">
        <f t="shared" si="4"/>
        <v>-5.2450374368440741E-3</v>
      </c>
      <c r="U24" s="15">
        <f t="shared" si="5"/>
        <v>3.7830594366265414E-3</v>
      </c>
      <c r="W24" s="15">
        <f xml:space="preserve"> -(G24/G23-1)*([8]CpteExploitation!$EG30+[8]CpteExploitation!$HD30)/([8]CpteExploitation!$L30)</f>
        <v>-2.6821156528269405E-4</v>
      </c>
    </row>
    <row r="25" spans="1:23" x14ac:dyDescent="0.25">
      <c r="A25" s="14" t="s">
        <v>203</v>
      </c>
      <c r="B25" s="11">
        <v>1.1057797848653055E-2</v>
      </c>
      <c r="C25" s="11">
        <v>3.9606821649529177E-3</v>
      </c>
      <c r="D25" s="11">
        <v>1.2753623188405796</v>
      </c>
      <c r="E25" s="11">
        <v>0.71069714930849559</v>
      </c>
      <c r="F25" s="11">
        <v>0.78949721544891727</v>
      </c>
      <c r="G25" s="11">
        <v>9.3457943925233655E-3</v>
      </c>
      <c r="I25" s="15">
        <v>0.57476635514018692</v>
      </c>
      <c r="J25" s="15">
        <f>I25-I24</f>
        <v>-4.91652687914369E-2</v>
      </c>
      <c r="K25" s="15"/>
      <c r="L25" s="29">
        <v>0.214</v>
      </c>
      <c r="M25" s="29">
        <v>8.7999999999999995E-2</v>
      </c>
      <c r="N25" s="15"/>
      <c r="P25" s="15">
        <f t="shared" si="0"/>
        <v>-2.0297332113773412E-2</v>
      </c>
      <c r="Q25" s="15">
        <f t="shared" si="1"/>
        <v>-9.9145132434275852E-3</v>
      </c>
      <c r="R25" s="15">
        <f t="shared" si="2"/>
        <v>-1.9199801808496796E-3</v>
      </c>
      <c r="S25" s="15">
        <f t="shared" si="3"/>
        <v>-5.6800223730514891E-4</v>
      </c>
      <c r="T25" s="15">
        <f t="shared" si="4"/>
        <v>-1.1710385457135059E-2</v>
      </c>
      <c r="U25" s="15">
        <f t="shared" si="5"/>
        <v>-4.7550555589460121E-3</v>
      </c>
      <c r="W25" s="15">
        <f xml:space="preserve"> -(G25/G24-1)*([8]CpteExploitation!$EG31+[8]CpteExploitation!$HD31)/([8]CpteExploitation!$L31)</f>
        <v>3.4747184279894545E-3</v>
      </c>
    </row>
    <row r="26" spans="1:23" x14ac:dyDescent="0.25">
      <c r="A26" s="14" t="s">
        <v>204</v>
      </c>
      <c r="B26" s="11">
        <v>1.1792690611216131E-2</v>
      </c>
      <c r="C26" s="11">
        <v>4.1089825414759558E-3</v>
      </c>
      <c r="D26" s="11">
        <v>1.267605633802817</v>
      </c>
      <c r="E26" s="11">
        <v>0.71153119092627604</v>
      </c>
      <c r="F26" s="11">
        <v>0.72281528996306521</v>
      </c>
      <c r="G26" s="11">
        <v>9.6618357487922718E-3</v>
      </c>
      <c r="I26" s="15">
        <v>0.55555555555555558</v>
      </c>
      <c r="J26" s="15">
        <f>I26-I25</f>
        <v>-1.9210799584631344E-2</v>
      </c>
      <c r="K26" s="15"/>
      <c r="L26" s="29">
        <v>0.20699999999999999</v>
      </c>
      <c r="M26" s="29">
        <v>0.09</v>
      </c>
      <c r="N26" s="15"/>
      <c r="P26" s="15">
        <f t="shared" ref="P26:P89" si="6">(B26/B25-1)*(M25/L25)</f>
        <v>2.73290303505958E-2</v>
      </c>
      <c r="Q26" s="15">
        <f t="shared" ref="Q26:Q89" si="7" xml:space="preserve"> -(C26/C25-1)*(M25/L25)</f>
        <v>-1.5397179036889959E-2</v>
      </c>
      <c r="R26" s="15">
        <f t="shared" ref="R26:R89" si="8" xml:space="preserve"> -(D26/D25-1)*(M25/L25)</f>
        <v>2.5009872318019575E-3</v>
      </c>
      <c r="S26" s="15">
        <f t="shared" ref="S26:S89" si="9" xml:space="preserve"> -(E26/E25-1)*(M25/L25)</f>
        <v>-4.8258303162657058E-4</v>
      </c>
      <c r="T26" s="15">
        <f t="shared" ref="T26:T89" si="10" xml:space="preserve"> (F26/F25-1)*(M25/L25)</f>
        <v>-3.4731730949925078E-2</v>
      </c>
      <c r="U26" s="15">
        <f t="shared" si="5"/>
        <v>1.5706758514125105E-3</v>
      </c>
      <c r="W26" s="15">
        <f xml:space="preserve"> -(G26/G25-1)*([8]CpteExploitation!$EG32+[8]CpteExploitation!$HD32)/([8]CpteExploitation!$L32)</f>
        <v>-3.1604135626890541E-4</v>
      </c>
    </row>
    <row r="27" spans="1:23" x14ac:dyDescent="0.25">
      <c r="A27" s="14" t="s">
        <v>205</v>
      </c>
      <c r="B27" s="11">
        <v>1.1321948134092347E-2</v>
      </c>
      <c r="C27" s="11">
        <v>4.2102129318073514E-3</v>
      </c>
      <c r="D27" s="11">
        <v>1.273972602739726</v>
      </c>
      <c r="E27" s="11">
        <v>0.71258697027197981</v>
      </c>
      <c r="F27" s="11">
        <v>0.73324529698689889</v>
      </c>
      <c r="G27" s="11">
        <v>4.9504950495049549E-3</v>
      </c>
      <c r="I27" s="15">
        <v>0.53465346534653457</v>
      </c>
      <c r="J27" s="15">
        <f>I27-I26</f>
        <v>-2.0902090209021007E-2</v>
      </c>
      <c r="K27" s="15"/>
      <c r="L27" s="29">
        <v>0.20200000000000001</v>
      </c>
      <c r="M27" s="29">
        <v>9.2999999999999999E-2</v>
      </c>
      <c r="N27" s="15"/>
      <c r="P27" s="15">
        <f t="shared" si="6"/>
        <v>-1.7355720503094394E-2</v>
      </c>
      <c r="Q27" s="15">
        <f t="shared" si="7"/>
        <v>-1.0711462690166047E-2</v>
      </c>
      <c r="R27" s="15">
        <f t="shared" si="8"/>
        <v>-2.1838395870557702E-3</v>
      </c>
      <c r="S27" s="15">
        <f t="shared" si="9"/>
        <v>-6.4513615704533587E-4</v>
      </c>
      <c r="T27" s="15">
        <f t="shared" si="10"/>
        <v>6.2737821480894082E-3</v>
      </c>
      <c r="U27" s="15">
        <f t="shared" si="5"/>
        <v>3.7202865802511325E-3</v>
      </c>
      <c r="W27" s="15">
        <f xml:space="preserve"> -(G27/G26-1)*([8]CpteExploitation!$EG33+[8]CpteExploitation!$HD33)/([8]CpteExploitation!$L33)</f>
        <v>4.7113406992873169E-3</v>
      </c>
    </row>
    <row r="28" spans="1:23" x14ac:dyDescent="0.25">
      <c r="A28" s="14" t="s">
        <v>206</v>
      </c>
      <c r="B28" s="11">
        <v>1.1584456780333069E-2</v>
      </c>
      <c r="C28" s="11">
        <v>4.3630092301798467E-3</v>
      </c>
      <c r="D28" s="11">
        <v>1.2631578947368423</v>
      </c>
      <c r="E28" s="11">
        <v>0.71397303727200634</v>
      </c>
      <c r="F28" s="11">
        <v>0.71471030920632439</v>
      </c>
      <c r="G28" s="11">
        <v>4.9504950495049549E-3</v>
      </c>
      <c r="I28" s="15">
        <v>0.51980198019801971</v>
      </c>
      <c r="J28" s="15">
        <f>I28-I27</f>
        <v>-1.4851485148514865E-2</v>
      </c>
      <c r="K28" s="15"/>
      <c r="L28" s="29">
        <v>0.20200000000000001</v>
      </c>
      <c r="M28" s="29">
        <v>9.6000000000000002E-2</v>
      </c>
      <c r="N28" s="15"/>
      <c r="P28" s="15">
        <f t="shared" si="6"/>
        <v>1.0674659489659847E-2</v>
      </c>
      <c r="Q28" s="15">
        <f t="shared" si="7"/>
        <v>-1.6708611126383905E-2</v>
      </c>
      <c r="R28" s="15">
        <f t="shared" si="8"/>
        <v>3.9082855653985796E-3</v>
      </c>
      <c r="S28" s="15">
        <f t="shared" si="9"/>
        <v>-8.9552543627674226E-4</v>
      </c>
      <c r="T28" s="15">
        <f t="shared" si="10"/>
        <v>-1.1637899354214016E-2</v>
      </c>
      <c r="U28" s="15">
        <f t="shared" si="5"/>
        <v>-1.9239428669862862E-4</v>
      </c>
      <c r="W28" s="15">
        <f xml:space="preserve"> -(G28/G27-1)*([8]CpteExploitation!$EG34+[8]CpteExploitation!$HD34)/([8]CpteExploitation!$L34)</f>
        <v>0</v>
      </c>
    </row>
    <row r="29" spans="1:23" x14ac:dyDescent="0.25">
      <c r="A29" s="14" t="s">
        <v>207</v>
      </c>
      <c r="B29" s="11">
        <v>1.1393692777212614E-2</v>
      </c>
      <c r="C29" s="11">
        <v>4.3697355617281263E-3</v>
      </c>
      <c r="D29" s="11">
        <v>1.2727272727272727</v>
      </c>
      <c r="E29" s="11">
        <v>0.71560274669379453</v>
      </c>
      <c r="F29" s="11">
        <v>0.7164204634738276</v>
      </c>
      <c r="G29" s="11">
        <v>4.9751243781094483E-3</v>
      </c>
      <c r="I29" s="15">
        <v>0.50746268656716409</v>
      </c>
      <c r="J29" s="15">
        <f>I29-I28</f>
        <v>-1.2339293630855619E-2</v>
      </c>
      <c r="K29" s="15"/>
      <c r="L29" s="29">
        <v>0.20100000000000001</v>
      </c>
      <c r="M29" s="29">
        <v>9.8000000000000004E-2</v>
      </c>
      <c r="N29" s="15"/>
      <c r="P29" s="15">
        <f t="shared" si="6"/>
        <v>-7.8260139438547753E-3</v>
      </c>
      <c r="Q29" s="15">
        <f t="shared" si="7"/>
        <v>-7.3267606148350506E-4</v>
      </c>
      <c r="R29" s="15">
        <f t="shared" si="8"/>
        <v>-3.6003600360034914E-3</v>
      </c>
      <c r="S29" s="15">
        <f t="shared" si="9"/>
        <v>-1.0847963835300361E-3</v>
      </c>
      <c r="T29" s="15">
        <f t="shared" si="10"/>
        <v>1.1371692448067683E-3</v>
      </c>
      <c r="U29" s="15">
        <f t="shared" si="5"/>
        <v>-2.3261645079057929E-4</v>
      </c>
      <c r="W29" s="15">
        <f xml:space="preserve"> -(G29/G28-1)*([8]CpteExploitation!$EG35+[8]CpteExploitation!$HD35)/([8]CpteExploitation!$L35)</f>
        <v>-2.4629328604493904E-5</v>
      </c>
    </row>
    <row r="30" spans="1:23" x14ac:dyDescent="0.25">
      <c r="A30" s="14" t="s">
        <v>208</v>
      </c>
      <c r="B30" s="11">
        <v>1.1616209849425397E-2</v>
      </c>
      <c r="C30" s="11">
        <v>4.4107696772051046E-3</v>
      </c>
      <c r="D30" s="11">
        <v>1.2911392405063291</v>
      </c>
      <c r="E30" s="11">
        <v>0.71753732531117698</v>
      </c>
      <c r="F30" s="11">
        <v>0.74149085175767449</v>
      </c>
      <c r="G30" s="11">
        <v>4.6511627906976709E-3</v>
      </c>
      <c r="I30" s="15">
        <v>0.52093023255813953</v>
      </c>
      <c r="J30" s="15">
        <f>I30-I29</f>
        <v>1.3467545990975438E-2</v>
      </c>
      <c r="K30" s="15"/>
      <c r="L30" s="29">
        <v>0.215</v>
      </c>
      <c r="M30" s="29">
        <v>0.10199999999999999</v>
      </c>
      <c r="N30" s="15"/>
      <c r="P30" s="15">
        <f t="shared" si="6"/>
        <v>9.5220147630357618E-3</v>
      </c>
      <c r="Q30" s="15">
        <f t="shared" si="7"/>
        <v>-4.5784654209069858E-3</v>
      </c>
      <c r="R30" s="15">
        <f t="shared" si="8"/>
        <v>-7.0533408904843407E-3</v>
      </c>
      <c r="S30" s="15">
        <f t="shared" si="9"/>
        <v>-1.3180879893870212E-3</v>
      </c>
      <c r="T30" s="15">
        <f t="shared" si="10"/>
        <v>1.706173122534051E-2</v>
      </c>
      <c r="U30" s="15">
        <f t="shared" si="5"/>
        <v>-1.6630569662248393E-4</v>
      </c>
      <c r="W30" s="15">
        <f xml:space="preserve"> -(G30/G29-1)*([8]CpteExploitation!$EG36+[8]CpteExploitation!$HD36)/([8]CpteExploitation!$L36)</f>
        <v>3.2396158741177758E-4</v>
      </c>
    </row>
    <row r="31" spans="1:23" x14ac:dyDescent="0.25">
      <c r="A31" s="14" t="s">
        <v>209</v>
      </c>
      <c r="B31" s="11">
        <v>1.2511153601019757E-2</v>
      </c>
      <c r="C31" s="11">
        <v>4.5207944212505733E-3</v>
      </c>
      <c r="D31" s="11">
        <v>1.2804878048780486</v>
      </c>
      <c r="E31" s="11">
        <v>0.71953473550031866</v>
      </c>
      <c r="F31" s="11">
        <v>0.72926127146744779</v>
      </c>
      <c r="G31" s="11">
        <v>4.3478260869565253E-3</v>
      </c>
      <c r="I31" s="15">
        <v>0.5347826086956522</v>
      </c>
      <c r="J31" s="15">
        <f>I31-I30</f>
        <v>1.3852376137512667E-2</v>
      </c>
      <c r="K31" s="15"/>
      <c r="L31" s="29">
        <v>0.23</v>
      </c>
      <c r="M31" s="29">
        <v>0.105</v>
      </c>
      <c r="N31" s="15"/>
      <c r="P31" s="15">
        <f t="shared" si="6"/>
        <v>3.655047312128884E-2</v>
      </c>
      <c r="Q31" s="15">
        <f t="shared" si="7"/>
        <v>-1.1834167133439571E-2</v>
      </c>
      <c r="R31" s="15">
        <f t="shared" si="8"/>
        <v>3.9137833238798245E-3</v>
      </c>
      <c r="S31" s="15">
        <f t="shared" si="9"/>
        <v>-1.3206400857790376E-3</v>
      </c>
      <c r="T31" s="15">
        <f t="shared" si="10"/>
        <v>-7.8246958853307996E-3</v>
      </c>
      <c r="U31" s="15">
        <f t="shared" si="5"/>
        <v>-5.632377203106588E-3</v>
      </c>
      <c r="W31" s="15">
        <f xml:space="preserve"> -(G31/G30-1)*([8]CpteExploitation!$EG37+[8]CpteExploitation!$HD37)/([8]CpteExploitation!$L37)</f>
        <v>3.0333670374114551E-4</v>
      </c>
    </row>
    <row r="32" spans="1:23" x14ac:dyDescent="0.25">
      <c r="A32" s="14" t="s">
        <v>210</v>
      </c>
      <c r="B32" s="11">
        <v>1.2138027809669601E-2</v>
      </c>
      <c r="C32" s="11">
        <v>4.6035197297350384E-3</v>
      </c>
      <c r="D32" s="11">
        <v>1.2823529411764705</v>
      </c>
      <c r="E32" s="11">
        <v>0.72164816940936338</v>
      </c>
      <c r="F32" s="11">
        <v>0.74380732177263975</v>
      </c>
      <c r="G32" s="11">
        <v>4.3290043290043325E-3</v>
      </c>
      <c r="I32" s="15">
        <v>0.52380952380952372</v>
      </c>
      <c r="J32" s="15">
        <f>I32-I31</f>
        <v>-1.097308488612847E-2</v>
      </c>
      <c r="K32" s="15"/>
      <c r="L32" s="29">
        <v>0.23100000000000001</v>
      </c>
      <c r="M32" s="29">
        <v>0.109</v>
      </c>
      <c r="N32" s="15"/>
      <c r="P32" s="15">
        <f t="shared" si="6"/>
        <v>-1.3615054263877678E-2</v>
      </c>
      <c r="Q32" s="15">
        <f t="shared" si="7"/>
        <v>-8.353819745022275E-3</v>
      </c>
      <c r="R32" s="15">
        <f t="shared" si="8"/>
        <v>-6.6496163682866233E-4</v>
      </c>
      <c r="S32" s="15">
        <f t="shared" si="9"/>
        <v>-1.3409061107014448E-3</v>
      </c>
      <c r="T32" s="15">
        <f t="shared" si="10"/>
        <v>9.1059109301699047E-3</v>
      </c>
      <c r="U32" s="15">
        <f t="shared" si="5"/>
        <v>3.8957459401316868E-3</v>
      </c>
      <c r="W32" s="15">
        <f xml:space="preserve"> -(G32/G31-1)*([8]CpteExploitation!$EG38+[8]CpteExploitation!$HD38)/([8]CpteExploitation!$L38)</f>
        <v>1.8821757952192595E-5</v>
      </c>
    </row>
    <row r="33" spans="1:23" x14ac:dyDescent="0.25">
      <c r="A33" s="14" t="s">
        <v>211</v>
      </c>
      <c r="B33" s="11">
        <v>1.2538684873815525E-2</v>
      </c>
      <c r="C33" s="11">
        <v>4.7049468147625766E-3</v>
      </c>
      <c r="D33" s="11">
        <v>1.2840909090909092</v>
      </c>
      <c r="E33" s="11">
        <v>0.72386178732093287</v>
      </c>
      <c r="F33" s="11">
        <v>0.76238205046649699</v>
      </c>
      <c r="G33" s="11">
        <v>4.0485829959514205E-3</v>
      </c>
      <c r="I33" s="15">
        <v>0.53846153846153855</v>
      </c>
      <c r="J33" s="15">
        <f>I33-I32</f>
        <v>1.4652014652014822E-2</v>
      </c>
      <c r="K33" s="15"/>
      <c r="L33" s="29">
        <v>0.247</v>
      </c>
      <c r="M33" s="29">
        <v>0.113</v>
      </c>
      <c r="N33" s="15"/>
      <c r="P33" s="15">
        <f t="shared" si="6"/>
        <v>1.557539947708666E-2</v>
      </c>
      <c r="Q33" s="15">
        <f t="shared" si="7"/>
        <v>-1.0396291628463889E-2</v>
      </c>
      <c r="R33" s="15">
        <f t="shared" si="8"/>
        <v>-6.3951200314845216E-4</v>
      </c>
      <c r="S33" s="15">
        <f t="shared" si="9"/>
        <v>-1.4474103173392099E-3</v>
      </c>
      <c r="T33" s="15">
        <f t="shared" si="10"/>
        <v>1.1783560828660538E-2</v>
      </c>
      <c r="U33" s="15">
        <f t="shared" si="5"/>
        <v>-2.237317047808253E-4</v>
      </c>
      <c r="W33" s="15">
        <f xml:space="preserve"> -(G33/G32-1)*([8]CpteExploitation!$EG39+[8]CpteExploitation!$HD39)/([8]CpteExploitation!$L39)</f>
        <v>2.8042133305291201E-4</v>
      </c>
    </row>
    <row r="34" spans="1:23" x14ac:dyDescent="0.25">
      <c r="A34" s="14" t="s">
        <v>212</v>
      </c>
      <c r="B34" s="11">
        <v>1.2182903091994001E-2</v>
      </c>
      <c r="C34" s="11">
        <v>4.7945804292635133E-3</v>
      </c>
      <c r="D34" s="11">
        <v>1.288888888888889</v>
      </c>
      <c r="E34" s="11">
        <v>0.72618781709690805</v>
      </c>
      <c r="F34" s="11">
        <v>0.76846065016650156</v>
      </c>
      <c r="G34" s="11">
        <v>8.2644628099173556E-3</v>
      </c>
      <c r="I34" s="15">
        <v>0.51239669421487599</v>
      </c>
      <c r="J34" s="15">
        <f>I34-I33</f>
        <v>-2.6064844246662555E-2</v>
      </c>
      <c r="K34" s="15"/>
      <c r="L34" s="29">
        <v>0.24199999999999999</v>
      </c>
      <c r="M34" s="29">
        <v>0.11600000000000001</v>
      </c>
      <c r="N34" s="15"/>
      <c r="P34" s="15">
        <f t="shared" si="6"/>
        <v>-1.2981151196571776E-2</v>
      </c>
      <c r="Q34" s="15">
        <f t="shared" si="7"/>
        <v>-8.7156078539921186E-3</v>
      </c>
      <c r="R34" s="15">
        <f t="shared" si="8"/>
        <v>-1.7094017094016693E-3</v>
      </c>
      <c r="S34" s="15">
        <f t="shared" si="9"/>
        <v>-1.470080474389456E-3</v>
      </c>
      <c r="T34" s="15">
        <f t="shared" si="10"/>
        <v>3.6476433787521459E-3</v>
      </c>
      <c r="U34" s="15">
        <f t="shared" si="5"/>
        <v>-4.8362463910596809E-3</v>
      </c>
      <c r="W34" s="15">
        <f xml:space="preserve"> -(G34/G33-1)*([8]CpteExploitation!$EG40+[8]CpteExploitation!$HD40)/([8]CpteExploitation!$L40)</f>
        <v>-4.2158798139659351E-3</v>
      </c>
    </row>
    <row r="35" spans="1:23" x14ac:dyDescent="0.25">
      <c r="A35" s="14" t="s">
        <v>213</v>
      </c>
      <c r="B35" s="11">
        <v>1.0616558638526135E-2</v>
      </c>
      <c r="C35" s="11">
        <v>4.8045495525902817E-3</v>
      </c>
      <c r="D35" s="11">
        <v>1.2826086956521738</v>
      </c>
      <c r="E35" s="11">
        <v>0.72805645135540731</v>
      </c>
      <c r="F35" s="11">
        <v>0.80580259078413907</v>
      </c>
      <c r="G35" s="11">
        <v>8.8888888888888889E-3</v>
      </c>
      <c r="I35" s="15">
        <v>0.46666666666666662</v>
      </c>
      <c r="J35" s="15">
        <f>I35-I34</f>
        <v>-4.5730027548209373E-2</v>
      </c>
      <c r="K35" s="15"/>
      <c r="L35" s="29">
        <v>0.22500000000000001</v>
      </c>
      <c r="M35" s="29">
        <v>0.11799999999999999</v>
      </c>
      <c r="N35" s="15"/>
      <c r="P35" s="15">
        <f t="shared" si="6"/>
        <v>-6.1628146621252711E-2</v>
      </c>
      <c r="Q35" s="15">
        <f t="shared" si="7"/>
        <v>-9.9666448637803396E-4</v>
      </c>
      <c r="R35" s="15">
        <f t="shared" si="8"/>
        <v>2.3356090549766983E-3</v>
      </c>
      <c r="S35" s="15">
        <f t="shared" si="9"/>
        <v>-1.2334398379109331E-3</v>
      </c>
      <c r="T35" s="15">
        <f t="shared" si="10"/>
        <v>2.3292594885930679E-2</v>
      </c>
      <c r="U35" s="15">
        <f t="shared" si="5"/>
        <v>-7.4999805435750737E-3</v>
      </c>
      <c r="W35" s="15">
        <f xml:space="preserve"> -(G35/G34-1)*([8]CpteExploitation!$EG41+[8]CpteExploitation!$HD41)/([8]CpteExploitation!$L41)</f>
        <v>-6.2442607897153393E-4</v>
      </c>
    </row>
    <row r="36" spans="1:23" x14ac:dyDescent="0.25">
      <c r="A36" s="14" t="s">
        <v>214</v>
      </c>
      <c r="B36" s="11">
        <v>1.168723227415127E-2</v>
      </c>
      <c r="C36" s="11">
        <v>4.8523381875200588E-3</v>
      </c>
      <c r="D36" s="11">
        <v>1.2708333333333333</v>
      </c>
      <c r="E36" s="11">
        <v>0.729461031903331</v>
      </c>
      <c r="F36" s="11">
        <v>0.766613607185332</v>
      </c>
      <c r="G36" s="11">
        <v>8.23045267489712E-3</v>
      </c>
      <c r="I36" s="15">
        <v>0.48148148148148151</v>
      </c>
      <c r="J36" s="15">
        <f>I36-I35</f>
        <v>1.4814814814814892E-2</v>
      </c>
      <c r="K36" s="15"/>
      <c r="L36" s="29">
        <v>0.24299999999999999</v>
      </c>
      <c r="M36" s="29">
        <v>0.122</v>
      </c>
      <c r="N36" s="15"/>
      <c r="P36" s="15">
        <f t="shared" si="6"/>
        <v>5.2889910858599058E-2</v>
      </c>
      <c r="Q36" s="15">
        <f t="shared" si="7"/>
        <v>-5.2164066208857159E-3</v>
      </c>
      <c r="R36" s="15">
        <f t="shared" si="8"/>
        <v>4.8148148148148204E-3</v>
      </c>
      <c r="S36" s="15">
        <f t="shared" si="9"/>
        <v>-1.0117683371419102E-3</v>
      </c>
      <c r="T36" s="15">
        <f t="shared" si="10"/>
        <v>-2.5505558019885403E-2</v>
      </c>
      <c r="U36" s="15">
        <f t="shared" si="5"/>
        <v>-1.1156177880685958E-2</v>
      </c>
      <c r="W36" s="15">
        <f xml:space="preserve"> -(G36/G35-1)*([8]CpteExploitation!$EG42+[8]CpteExploitation!$HD42)/([8]CpteExploitation!$L42)</f>
        <v>6.5843621399176851E-4</v>
      </c>
    </row>
    <row r="37" spans="1:23" x14ac:dyDescent="0.25">
      <c r="A37" s="14" t="s">
        <v>215</v>
      </c>
      <c r="B37" s="11">
        <v>1.2059690021775331E-2</v>
      </c>
      <c r="C37" s="11">
        <v>4.9277727633471775E-3</v>
      </c>
      <c r="D37" s="11">
        <v>1.2673267326732673</v>
      </c>
      <c r="E37" s="11">
        <v>0.73046624823876016</v>
      </c>
      <c r="F37" s="11">
        <v>0.72698996303978969</v>
      </c>
      <c r="G37" s="11">
        <v>1.2195121951219509E-2</v>
      </c>
      <c r="I37" s="15">
        <v>0.46747967479674801</v>
      </c>
      <c r="J37" s="15">
        <f>I37-I36</f>
        <v>-1.4001806684733498E-2</v>
      </c>
      <c r="K37" s="15"/>
      <c r="L37" s="29">
        <v>0.246</v>
      </c>
      <c r="M37" s="29">
        <v>0.128</v>
      </c>
      <c r="N37" s="15"/>
      <c r="P37" s="15">
        <f t="shared" si="6"/>
        <v>1.5999959904272113E-2</v>
      </c>
      <c r="Q37" s="15">
        <f t="shared" si="7"/>
        <v>-7.8050007288371004E-3</v>
      </c>
      <c r="R37" s="15">
        <f t="shared" si="8"/>
        <v>1.3853237175568956E-3</v>
      </c>
      <c r="S37" s="15">
        <f t="shared" si="9"/>
        <v>-6.9184849088780361E-4</v>
      </c>
      <c r="T37" s="15">
        <f t="shared" si="10"/>
        <v>-2.5949646625498212E-2</v>
      </c>
      <c r="U37" s="15">
        <f t="shared" si="5"/>
        <v>3.0594055386606103E-3</v>
      </c>
      <c r="W37" s="15">
        <f xml:space="preserve"> -(G37/G36-1)*([8]CpteExploitation!$EG43+[8]CpteExploitation!$HD43)/([8]CpteExploitation!$L43)</f>
        <v>-3.9646692763223891E-3</v>
      </c>
    </row>
    <row r="38" spans="1:23" x14ac:dyDescent="0.25">
      <c r="A38" s="14" t="s">
        <v>216</v>
      </c>
      <c r="B38" s="11">
        <v>1.1329353617048591E-2</v>
      </c>
      <c r="C38" s="11">
        <v>4.881356804090531E-3</v>
      </c>
      <c r="D38" s="11">
        <v>1.278846153846154</v>
      </c>
      <c r="E38" s="11">
        <v>0.73101611143205603</v>
      </c>
      <c r="F38" s="11">
        <v>0.75712753273296218</v>
      </c>
      <c r="G38" s="11">
        <v>1.6E-2</v>
      </c>
      <c r="I38" s="15">
        <v>0.45200000000000001</v>
      </c>
      <c r="J38" s="15">
        <f>I38-I37</f>
        <v>-1.5479674796748E-2</v>
      </c>
      <c r="K38" s="15"/>
      <c r="L38" s="29">
        <v>0.25</v>
      </c>
      <c r="M38" s="29">
        <v>0.13300000000000001</v>
      </c>
      <c r="N38" s="15"/>
      <c r="P38" s="15">
        <f t="shared" si="6"/>
        <v>-3.1510962350245954E-2</v>
      </c>
      <c r="Q38" s="15">
        <f t="shared" si="7"/>
        <v>4.9010769356068566E-3</v>
      </c>
      <c r="R38" s="15">
        <f t="shared" si="8"/>
        <v>-4.7295184490306801E-3</v>
      </c>
      <c r="S38" s="15">
        <f t="shared" si="9"/>
        <v>-3.9167816240969513E-4</v>
      </c>
      <c r="T38" s="15">
        <f t="shared" si="10"/>
        <v>2.1570225000842227E-2</v>
      </c>
      <c r="U38" s="15">
        <f t="shared" si="5"/>
        <v>-5.3188177715107546E-3</v>
      </c>
      <c r="W38" s="15">
        <f xml:space="preserve"> -(G38/G37-1)*([8]CpteExploitation!$EG44+[8]CpteExploitation!$HD44)/([8]CpteExploitation!$L44)</f>
        <v>-3.8048780487804903E-3</v>
      </c>
    </row>
    <row r="39" spans="1:23" x14ac:dyDescent="0.25">
      <c r="A39" s="14" t="s">
        <v>217</v>
      </c>
      <c r="B39" s="11">
        <v>1.1920231585718881E-2</v>
      </c>
      <c r="C39" s="11">
        <v>4.9343631106310961E-3</v>
      </c>
      <c r="D39" s="11">
        <v>1.2777777777777779</v>
      </c>
      <c r="E39" s="11">
        <v>0.73097458990028952</v>
      </c>
      <c r="F39" s="11">
        <v>0.75646476020104081</v>
      </c>
      <c r="G39" s="11">
        <v>1.4814814814814814E-2</v>
      </c>
      <c r="I39" s="15">
        <v>0.47407407407407404</v>
      </c>
      <c r="J39" s="15">
        <f>I39-I38</f>
        <v>2.2074074074074024E-2</v>
      </c>
      <c r="K39" s="15"/>
      <c r="L39" s="29">
        <v>0.27</v>
      </c>
      <c r="M39" s="29">
        <v>0.13800000000000001</v>
      </c>
      <c r="N39" s="15"/>
      <c r="P39" s="15">
        <f t="shared" si="6"/>
        <v>2.7746250135538199E-2</v>
      </c>
      <c r="Q39" s="15">
        <f t="shared" si="7"/>
        <v>-5.776950182365289E-3</v>
      </c>
      <c r="R39" s="15">
        <f t="shared" si="8"/>
        <v>4.4444444444441492E-4</v>
      </c>
      <c r="S39" s="15">
        <f t="shared" si="9"/>
        <v>3.0217466556933914E-5</v>
      </c>
      <c r="T39" s="15">
        <f t="shared" si="10"/>
        <v>-4.6570091792784223E-4</v>
      </c>
      <c r="U39" s="15">
        <f t="shared" si="5"/>
        <v>9.5813127827607371E-5</v>
      </c>
      <c r="W39" s="15">
        <f xml:space="preserve"> -(G39/G38-1)*([8]CpteExploitation!$EG45+[8]CpteExploitation!$HD45)/([8]CpteExploitation!$L45)</f>
        <v>1.1851851851851869E-3</v>
      </c>
    </row>
    <row r="40" spans="1:23" x14ac:dyDescent="0.25">
      <c r="A40" s="14" t="s">
        <v>218</v>
      </c>
      <c r="B40" s="11">
        <v>1.1365760887083775E-2</v>
      </c>
      <c r="C40" s="11">
        <v>5.072224870575931E-3</v>
      </c>
      <c r="D40" s="11">
        <v>1.2678571428571428</v>
      </c>
      <c r="E40" s="11">
        <v>0.7303613448086903</v>
      </c>
      <c r="F40" s="11">
        <v>0.75082624859000069</v>
      </c>
      <c r="G40" s="11">
        <v>1.9379844961240306E-2</v>
      </c>
      <c r="I40" s="15">
        <v>0.43023255813953487</v>
      </c>
      <c r="J40" s="15">
        <f>I40-I39</f>
        <v>-4.3841515934539166E-2</v>
      </c>
      <c r="K40" s="15"/>
      <c r="L40" s="29">
        <v>0.25800000000000001</v>
      </c>
      <c r="M40" s="29">
        <v>0.14199999999999999</v>
      </c>
      <c r="N40" s="15"/>
      <c r="P40" s="15">
        <f t="shared" si="6"/>
        <v>-2.3774381631768607E-2</v>
      </c>
      <c r="Q40" s="15">
        <f t="shared" si="7"/>
        <v>-1.427999434280092E-2</v>
      </c>
      <c r="R40" s="15">
        <f t="shared" si="8"/>
        <v>3.9682539682540183E-3</v>
      </c>
      <c r="S40" s="15">
        <f t="shared" si="9"/>
        <v>4.2879244296778962E-4</v>
      </c>
      <c r="T40" s="15">
        <f t="shared" si="10"/>
        <v>-3.8097028257677479E-3</v>
      </c>
      <c r="U40" s="15">
        <f t="shared" si="5"/>
        <v>-6.3744835454236995E-3</v>
      </c>
      <c r="W40" s="15">
        <f xml:space="preserve"> -(G40/G39-1)*([8]CpteExploitation!$EG46+[8]CpteExploitation!$HD46)/([8]CpteExploitation!$L46)</f>
        <v>-4.5650301464254936E-3</v>
      </c>
    </row>
    <row r="41" spans="1:23" x14ac:dyDescent="0.25">
      <c r="A41" s="14" t="s">
        <v>219</v>
      </c>
      <c r="B41" s="11">
        <v>1.1234212991375692E-2</v>
      </c>
      <c r="C41" s="11">
        <v>5.1363867898459098E-3</v>
      </c>
      <c r="D41" s="11">
        <v>1.2719298245614035</v>
      </c>
      <c r="E41" s="11">
        <v>0.72912561775251139</v>
      </c>
      <c r="F41" s="11">
        <v>0.81001365840905004</v>
      </c>
      <c r="G41" s="11">
        <v>2.1660649819494584E-2</v>
      </c>
      <c r="I41" s="15">
        <v>0.45487364620938625</v>
      </c>
      <c r="J41" s="15">
        <f>I41-I40</f>
        <v>2.464108806985138E-2</v>
      </c>
      <c r="K41" s="15"/>
      <c r="L41" s="29">
        <v>0.27700000000000002</v>
      </c>
      <c r="M41" s="29">
        <v>0.14499999999999999</v>
      </c>
      <c r="N41" s="15"/>
      <c r="P41" s="15">
        <f t="shared" si="6"/>
        <v>-6.3702140943507467E-3</v>
      </c>
      <c r="Q41" s="15">
        <f t="shared" si="7"/>
        <v>-6.9622158836652407E-3</v>
      </c>
      <c r="R41" s="15">
        <f t="shared" si="8"/>
        <v>-1.7679858561131187E-3</v>
      </c>
      <c r="S41" s="15">
        <f t="shared" si="9"/>
        <v>9.3122240067596983E-4</v>
      </c>
      <c r="T41" s="15">
        <f t="shared" si="10"/>
        <v>4.3386890533158161E-2</v>
      </c>
      <c r="U41" s="15">
        <f t="shared" si="5"/>
        <v>-4.5766090298536427E-3</v>
      </c>
      <c r="W41" s="15">
        <f xml:space="preserve"> -(G41/G40-1)*([8]CpteExploitation!$EG47+[8]CpteExploitation!$HD47)/([8]CpteExploitation!$L47)</f>
        <v>-2.2808048582542767E-3</v>
      </c>
    </row>
    <row r="42" spans="1:23" x14ac:dyDescent="0.25">
      <c r="A42" s="14" t="s">
        <v>220</v>
      </c>
      <c r="B42" s="11">
        <v>1.1269702560119105E-2</v>
      </c>
      <c r="C42" s="11">
        <v>5.213869528993588E-3</v>
      </c>
      <c r="D42" s="11">
        <v>1.2796610169491525</v>
      </c>
      <c r="E42" s="11">
        <v>0.72728743890992653</v>
      </c>
      <c r="F42" s="11">
        <v>0.92673410494783948</v>
      </c>
      <c r="G42" s="11">
        <v>1.846153846153846E-2</v>
      </c>
      <c r="I42" s="15">
        <v>0.51692307692307693</v>
      </c>
      <c r="J42" s="15">
        <f>I42-I41</f>
        <v>6.2049430713690679E-2</v>
      </c>
      <c r="K42" s="15"/>
      <c r="L42" s="29">
        <v>0.32500000000000001</v>
      </c>
      <c r="M42" s="29">
        <v>0.151</v>
      </c>
      <c r="N42" s="15"/>
      <c r="P42" s="15">
        <f t="shared" si="6"/>
        <v>1.6536603053693187E-3</v>
      </c>
      <c r="Q42" s="15">
        <f t="shared" si="7"/>
        <v>-7.8965152456453892E-3</v>
      </c>
      <c r="R42" s="15">
        <f t="shared" si="8"/>
        <v>-3.1817903689653356E-3</v>
      </c>
      <c r="S42" s="15">
        <f t="shared" si="9"/>
        <v>1.3196952053673456E-3</v>
      </c>
      <c r="T42" s="15">
        <f t="shared" si="10"/>
        <v>7.5429778351214172E-2</v>
      </c>
      <c r="U42" s="15">
        <f t="shared" si="5"/>
        <v>-5.2753975336494313E-3</v>
      </c>
      <c r="W42" s="15">
        <f xml:space="preserve"> -(G42/G41-1)*([8]CpteExploitation!$EG48+[8]CpteExploitation!$HD48)/([8]CpteExploitation!$L48)</f>
        <v>3.199111357956125E-3</v>
      </c>
    </row>
    <row r="43" spans="1:23" x14ac:dyDescent="0.25">
      <c r="A43" s="14" t="s">
        <v>221</v>
      </c>
      <c r="B43" s="11">
        <v>1.1173727166731443E-2</v>
      </c>
      <c r="C43" s="11">
        <v>5.3477923326375187E-3</v>
      </c>
      <c r="D43" s="11">
        <v>1.2704918032786885</v>
      </c>
      <c r="E43" s="11">
        <v>0.7263894286824718</v>
      </c>
      <c r="F43" s="11">
        <v>1.0287109385492594</v>
      </c>
      <c r="G43" s="11">
        <v>2.2160664819944598E-2</v>
      </c>
      <c r="I43" s="15">
        <v>0.5484764542936289</v>
      </c>
      <c r="J43" s="15">
        <f>I43-I42</f>
        <v>3.1553377370551972E-2</v>
      </c>
      <c r="K43" s="15"/>
      <c r="L43" s="29">
        <v>0.36099999999999999</v>
      </c>
      <c r="M43" s="29">
        <v>0.155</v>
      </c>
      <c r="N43" s="15"/>
      <c r="P43" s="15">
        <f t="shared" si="6"/>
        <v>-3.9567720686987107E-3</v>
      </c>
      <c r="Q43" s="15">
        <f t="shared" si="7"/>
        <v>-1.1934052928978044E-2</v>
      </c>
      <c r="R43" s="15">
        <f t="shared" si="8"/>
        <v>3.3291298865068993E-3</v>
      </c>
      <c r="S43" s="15">
        <f t="shared" si="9"/>
        <v>5.7367877526221596E-4</v>
      </c>
      <c r="T43" s="15">
        <f t="shared" si="10"/>
        <v>5.1125781939631507E-2</v>
      </c>
      <c r="U43" s="15">
        <f t="shared" si="5"/>
        <v>-7.584388233171889E-3</v>
      </c>
      <c r="W43" s="15">
        <f xml:space="preserve"> -(G43/G42-1)*([8]CpteExploitation!$EG49+[8]CpteExploitation!$HD49)/([8]CpteExploitation!$L49)</f>
        <v>-3.6991263584061382E-3</v>
      </c>
    </row>
    <row r="44" spans="1:23" x14ac:dyDescent="0.25">
      <c r="A44" s="14" t="s">
        <v>222</v>
      </c>
      <c r="B44" s="11">
        <v>1.0706194575700691E-2</v>
      </c>
      <c r="C44" s="11">
        <v>5.3371335989079753E-3</v>
      </c>
      <c r="D44" s="11">
        <v>1.2845528455284554</v>
      </c>
      <c r="E44" s="11">
        <v>0.72635769305456666</v>
      </c>
      <c r="F44" s="11">
        <v>1.1539963584027475</v>
      </c>
      <c r="G44" s="11">
        <v>2.0408163265306121E-2</v>
      </c>
      <c r="I44" s="15">
        <v>0.57908163265306123</v>
      </c>
      <c r="J44" s="15">
        <f>I44-I43</f>
        <v>3.0605178359432328E-2</v>
      </c>
      <c r="K44" s="15"/>
      <c r="L44" s="29">
        <v>0.39200000000000002</v>
      </c>
      <c r="M44" s="29">
        <v>0.158</v>
      </c>
      <c r="N44" s="15"/>
      <c r="P44" s="15">
        <f t="shared" si="6"/>
        <v>-1.7965459259730608E-2</v>
      </c>
      <c r="Q44" s="15">
        <f t="shared" si="7"/>
        <v>8.5576707846113159E-4</v>
      </c>
      <c r="R44" s="15">
        <f t="shared" si="8"/>
        <v>-4.7519311758215171E-3</v>
      </c>
      <c r="S44" s="15">
        <f t="shared" si="9"/>
        <v>1.8758671431695781E-5</v>
      </c>
      <c r="T44" s="15">
        <f t="shared" si="10"/>
        <v>5.2291568783375271E-2</v>
      </c>
      <c r="U44" s="15">
        <f t="shared" si="5"/>
        <v>1.5647426171635365E-4</v>
      </c>
      <c r="W44" s="15">
        <f xml:space="preserve"> -(G44/G43-1)*([8]CpteExploitation!$EG50+[8]CpteExploitation!$HD50)/([8]CpteExploitation!$L50)</f>
        <v>1.7525015546384784E-3</v>
      </c>
    </row>
    <row r="45" spans="1:23" x14ac:dyDescent="0.25">
      <c r="A45" s="14" t="s">
        <v>223</v>
      </c>
      <c r="B45" s="11">
        <v>1.0852012143918351E-2</v>
      </c>
      <c r="C45" s="11">
        <v>5.3461864946845947E-3</v>
      </c>
      <c r="D45" s="11">
        <v>1.272</v>
      </c>
      <c r="E45" s="11">
        <v>0.72724630191848072</v>
      </c>
      <c r="F45" s="11">
        <v>1.152209349593496</v>
      </c>
      <c r="G45" s="11">
        <v>1.9900497512437811E-2</v>
      </c>
      <c r="I45" s="15">
        <v>0.58457711442786064</v>
      </c>
      <c r="J45" s="15">
        <f>I45-I44</f>
        <v>5.4954817747994156E-3</v>
      </c>
      <c r="K45" s="15"/>
      <c r="L45" s="29">
        <v>0.40200000000000002</v>
      </c>
      <c r="M45" s="29">
        <v>0.159</v>
      </c>
      <c r="N45" s="15"/>
      <c r="P45" s="15">
        <f t="shared" si="6"/>
        <v>5.4896636879110689E-3</v>
      </c>
      <c r="Q45" s="15">
        <f t="shared" si="7"/>
        <v>-6.8367620732768836E-4</v>
      </c>
      <c r="R45" s="15">
        <f t="shared" si="8"/>
        <v>3.9387755102041153E-3</v>
      </c>
      <c r="S45" s="15">
        <f t="shared" si="9"/>
        <v>-4.9309559216681117E-4</v>
      </c>
      <c r="T45" s="15">
        <f t="shared" si="10"/>
        <v>-6.241561800315468E-4</v>
      </c>
      <c r="U45" s="15">
        <f t="shared" si="5"/>
        <v>-2.1320294437897225E-3</v>
      </c>
      <c r="W45" s="15">
        <f xml:space="preserve"> -(G45/G44-1)*([8]CpteExploitation!$EG51+[8]CpteExploitation!$HD51)/([8]CpteExploitation!$L51)</f>
        <v>5.0766575286830917E-4</v>
      </c>
    </row>
    <row r="46" spans="1:23" x14ac:dyDescent="0.25">
      <c r="A46" s="14" t="s">
        <v>224</v>
      </c>
      <c r="B46" s="11">
        <v>1.0538513535262497E-2</v>
      </c>
      <c r="C46" s="11">
        <v>5.3648788607940385E-3</v>
      </c>
      <c r="D46" s="11">
        <v>1.2755905511811023</v>
      </c>
      <c r="E46" s="11">
        <v>0.72903724208967713</v>
      </c>
      <c r="F46" s="11">
        <v>1.0812553761130632</v>
      </c>
      <c r="G46" s="11">
        <v>2.1621621621621623E-2</v>
      </c>
      <c r="I46" s="15">
        <v>0.5378378378378379</v>
      </c>
      <c r="J46" s="15">
        <f>I46-I45</f>
        <v>-4.6739276590022749E-2</v>
      </c>
      <c r="K46" s="15"/>
      <c r="L46" s="29">
        <v>0.37</v>
      </c>
      <c r="M46" s="29">
        <v>0.16200000000000001</v>
      </c>
      <c r="N46" s="15"/>
      <c r="P46" s="15">
        <f t="shared" si="6"/>
        <v>-1.1426057831905988E-2</v>
      </c>
      <c r="Q46" s="15">
        <f t="shared" si="7"/>
        <v>-1.382901492389765E-3</v>
      </c>
      <c r="R46" s="15">
        <f t="shared" si="8"/>
        <v>-1.1164649194969531E-3</v>
      </c>
      <c r="S46" s="15">
        <f t="shared" si="9"/>
        <v>-9.7402617450923054E-4</v>
      </c>
      <c r="T46" s="15">
        <f t="shared" si="10"/>
        <v>-2.4356585062607364E-2</v>
      </c>
      <c r="U46" s="15">
        <f t="shared" si="5"/>
        <v>-7.4832411091134421E-3</v>
      </c>
      <c r="W46" s="15">
        <f xml:space="preserve"> -(G46/G45-1)*([8]CpteExploitation!$EG52+[8]CpteExploitation!$HD52)/([8]CpteExploitation!$L52)</f>
        <v>-1.7211241091838107E-3</v>
      </c>
    </row>
    <row r="47" spans="1:23" x14ac:dyDescent="0.25">
      <c r="A47" s="14" t="s">
        <v>225</v>
      </c>
      <c r="B47" s="11">
        <v>1.100453828575107E-2</v>
      </c>
      <c r="C47" s="11">
        <v>5.4444646604459935E-3</v>
      </c>
      <c r="D47" s="11">
        <v>1.276923076923077</v>
      </c>
      <c r="E47" s="11">
        <v>0.7303421416846374</v>
      </c>
      <c r="F47" s="11">
        <v>1.0701067300362073</v>
      </c>
      <c r="G47" s="11">
        <v>2.3376623376623377E-2</v>
      </c>
      <c r="I47" s="15">
        <v>0.54545454545454541</v>
      </c>
      <c r="J47" s="15">
        <f>I47-I46</f>
        <v>7.6167076167075187E-3</v>
      </c>
      <c r="K47" s="15"/>
      <c r="L47" s="29">
        <v>0.38500000000000001</v>
      </c>
      <c r="M47" s="29">
        <v>0.16600000000000001</v>
      </c>
      <c r="N47" s="15"/>
      <c r="P47" s="15">
        <f t="shared" si="6"/>
        <v>1.9361674533139191E-2</v>
      </c>
      <c r="Q47" s="15">
        <f t="shared" si="7"/>
        <v>-6.4951465534209022E-3</v>
      </c>
      <c r="R47" s="15">
        <f t="shared" si="8"/>
        <v>-4.5738045738047737E-4</v>
      </c>
      <c r="S47" s="15">
        <f t="shared" si="9"/>
        <v>-7.8368344477876934E-4</v>
      </c>
      <c r="T47" s="15">
        <f t="shared" si="10"/>
        <v>-4.5144738245439858E-3</v>
      </c>
      <c r="U47" s="15">
        <f t="shared" si="5"/>
        <v>5.0571736369246258E-4</v>
      </c>
      <c r="W47" s="15">
        <f xml:space="preserve"> -(G47/G46-1)*([8]CpteExploitation!$EG53+[8]CpteExploitation!$HD53)/([8]CpteExploitation!$L53)</f>
        <v>-1.7550017550017562E-3</v>
      </c>
    </row>
    <row r="48" spans="1:23" x14ac:dyDescent="0.25">
      <c r="A48" s="14" t="s">
        <v>226</v>
      </c>
      <c r="B48" s="11">
        <v>1.0449833693932251E-2</v>
      </c>
      <c r="C48" s="11">
        <v>5.6364706754664651E-3</v>
      </c>
      <c r="D48" s="11">
        <v>1.2740740740740739</v>
      </c>
      <c r="E48" s="11">
        <v>0.73119772661220006</v>
      </c>
      <c r="F48" s="11">
        <v>1.0750947861028264</v>
      </c>
      <c r="G48" s="11">
        <v>2.1739130434782615E-2</v>
      </c>
      <c r="I48" s="15">
        <v>0.50815217391304346</v>
      </c>
      <c r="J48" s="15">
        <f>I48-I47</f>
        <v>-3.7302371541501955E-2</v>
      </c>
      <c r="K48" s="15"/>
      <c r="L48" s="29">
        <v>0.36799999999999999</v>
      </c>
      <c r="M48" s="29">
        <v>0.17199999999999999</v>
      </c>
      <c r="N48" s="15"/>
      <c r="P48" s="15">
        <f t="shared" si="6"/>
        <v>-2.1733881448546433E-2</v>
      </c>
      <c r="Q48" s="15">
        <f t="shared" si="7"/>
        <v>-1.5205720715795804E-2</v>
      </c>
      <c r="R48" s="15">
        <f t="shared" si="8"/>
        <v>9.6200096200103782E-4</v>
      </c>
      <c r="S48" s="15">
        <f t="shared" si="9"/>
        <v>-5.0510785579476998E-4</v>
      </c>
      <c r="T48" s="15">
        <f t="shared" si="10"/>
        <v>2.0097942043369632E-3</v>
      </c>
      <c r="U48" s="15">
        <f t="shared" si="5"/>
        <v>-2.8294566877029503E-3</v>
      </c>
      <c r="W48" s="15">
        <f xml:space="preserve"> -(G48/G47-1)*([8]CpteExploitation!$EG54+[8]CpteExploitation!$HD54)/([8]CpteExploitation!$L54)</f>
        <v>1.6374929418407622E-3</v>
      </c>
    </row>
    <row r="49" spans="1:23" x14ac:dyDescent="0.25">
      <c r="A49" s="14" t="s">
        <v>227</v>
      </c>
      <c r="B49" s="11">
        <v>9.950911868924937E-3</v>
      </c>
      <c r="C49" s="11">
        <v>5.8501217029758466E-3</v>
      </c>
      <c r="D49" s="11">
        <v>1.2857142857142856</v>
      </c>
      <c r="E49" s="11">
        <v>0.73160820519488967</v>
      </c>
      <c r="F49" s="11">
        <v>1.1551553608992686</v>
      </c>
      <c r="G49" s="11">
        <v>2.3936170212765957E-2</v>
      </c>
      <c r="I49" s="15">
        <v>0.49734042553191488</v>
      </c>
      <c r="J49" s="15">
        <f>I49-I48</f>
        <v>-1.0811748381128583E-2</v>
      </c>
      <c r="K49" s="15"/>
      <c r="L49" s="29">
        <v>0.376</v>
      </c>
      <c r="M49" s="29">
        <v>0.18</v>
      </c>
      <c r="N49" s="15"/>
      <c r="P49" s="15">
        <f t="shared" si="6"/>
        <v>-2.2315352510649991E-2</v>
      </c>
      <c r="Q49" s="15">
        <f t="shared" si="7"/>
        <v>-1.7716517688544327E-2</v>
      </c>
      <c r="R49" s="15">
        <f t="shared" si="8"/>
        <v>-4.2701863354036897E-3</v>
      </c>
      <c r="S49" s="15">
        <f t="shared" si="9"/>
        <v>-2.6238336524789843E-4</v>
      </c>
      <c r="T49" s="15">
        <f t="shared" si="10"/>
        <v>3.4805876620972509E-2</v>
      </c>
      <c r="U49" s="15">
        <f t="shared" si="5"/>
        <v>-1.0531851022551816E-3</v>
      </c>
      <c r="W49" s="15">
        <f xml:space="preserve"> -(G49/G48-1)*([8]CpteExploitation!$EG55+[8]CpteExploitation!$HD55)/([8]CpteExploitation!$L55)</f>
        <v>-2.1970397779833423E-3</v>
      </c>
    </row>
    <row r="50" spans="1:23" x14ac:dyDescent="0.25">
      <c r="A50" s="14" t="s">
        <v>228</v>
      </c>
      <c r="B50" s="11">
        <v>1.1368711414685408E-2</v>
      </c>
      <c r="C50" s="11">
        <v>6.0494891359538843E-3</v>
      </c>
      <c r="D50" s="11">
        <v>1.2916666666666667</v>
      </c>
      <c r="E50" s="11">
        <v>0.73157756469197432</v>
      </c>
      <c r="F50" s="11">
        <v>1.1435251284710231</v>
      </c>
      <c r="G50" s="11">
        <v>1.8912529550827419E-2</v>
      </c>
      <c r="I50" s="15">
        <v>0.54137115839243499</v>
      </c>
      <c r="J50" s="15">
        <f>I50-I49</f>
        <v>4.4030732860520116E-2</v>
      </c>
      <c r="K50" s="15"/>
      <c r="L50" s="29">
        <v>0.42299999999999999</v>
      </c>
      <c r="M50" s="29">
        <v>0.186</v>
      </c>
      <c r="N50" s="15"/>
      <c r="P50" s="15">
        <f t="shared" si="6"/>
        <v>6.8208203834833614E-2</v>
      </c>
      <c r="Q50" s="15">
        <f t="shared" si="7"/>
        <v>-1.6314507810041134E-2</v>
      </c>
      <c r="R50" s="15">
        <f t="shared" si="8"/>
        <v>-2.2163120567376517E-3</v>
      </c>
      <c r="S50" s="15">
        <f t="shared" si="9"/>
        <v>2.0049427766893536E-5</v>
      </c>
      <c r="T50" s="15">
        <f t="shared" si="10"/>
        <v>-4.8198403857953763E-3</v>
      </c>
      <c r="U50" s="15">
        <f t="shared" si="5"/>
        <v>-8.4686014950622907E-4</v>
      </c>
      <c r="W50" s="15">
        <f xml:space="preserve"> -(G50/G49-1)*([8]CpteExploitation!$EG56+[8]CpteExploitation!$HD56)/([8]CpteExploitation!$L56)</f>
        <v>5.0236406619385372E-3</v>
      </c>
    </row>
    <row r="51" spans="1:23" x14ac:dyDescent="0.25">
      <c r="A51" s="14" t="s">
        <v>229</v>
      </c>
      <c r="B51" s="11">
        <v>1.1057039758996259E-2</v>
      </c>
      <c r="C51" s="11">
        <v>6.156660469369803E-3</v>
      </c>
      <c r="D51" s="11">
        <v>1.2993197278911566</v>
      </c>
      <c r="E51" s="11">
        <v>0.73141986956665672</v>
      </c>
      <c r="F51" s="11">
        <v>1.1663740467782384</v>
      </c>
      <c r="G51" s="11">
        <v>1.66270783847981E-2</v>
      </c>
      <c r="I51" s="15">
        <v>0.52969121140142517</v>
      </c>
      <c r="J51" s="15">
        <f>I51-I50</f>
        <v>-1.1679946991009826E-2</v>
      </c>
      <c r="K51" s="15"/>
      <c r="L51" s="29">
        <v>0.42099999999999999</v>
      </c>
      <c r="M51" s="29">
        <v>0.191</v>
      </c>
      <c r="N51" s="15"/>
      <c r="P51" s="15">
        <f t="shared" si="6"/>
        <v>-1.2054762058188978E-2</v>
      </c>
      <c r="Q51" s="15">
        <f t="shared" si="7"/>
        <v>-7.7899112518069269E-3</v>
      </c>
      <c r="R51" s="15">
        <f t="shared" si="8"/>
        <v>-2.6052974381242234E-3</v>
      </c>
      <c r="S51" s="15">
        <f t="shared" si="9"/>
        <v>9.4783003581026511E-5</v>
      </c>
      <c r="T51" s="15">
        <f t="shared" si="10"/>
        <v>8.7860265090702674E-3</v>
      </c>
      <c r="U51" s="15">
        <f t="shared" si="5"/>
        <v>1.889214244459007E-3</v>
      </c>
      <c r="W51" s="15">
        <f xml:space="preserve"> -(G51/G50-1)*([8]CpteExploitation!$EG57+[8]CpteExploitation!$HD57)/([8]CpteExploitation!$L57)</f>
        <v>2.2854511660293196E-3</v>
      </c>
    </row>
    <row r="52" spans="1:23" x14ac:dyDescent="0.25">
      <c r="A52" s="14" t="s">
        <v>230</v>
      </c>
      <c r="B52" s="11">
        <v>1.091684150930829E-2</v>
      </c>
      <c r="C52" s="11">
        <v>6.3132662845670146E-3</v>
      </c>
      <c r="D52" s="11">
        <v>1.304635761589404</v>
      </c>
      <c r="E52" s="11">
        <v>0.73117527558530659</v>
      </c>
      <c r="F52" s="11">
        <v>1.2097215001869361</v>
      </c>
      <c r="G52" s="11">
        <v>1.6203703703703703E-2</v>
      </c>
      <c r="I52" s="15">
        <v>0.53009259259259267</v>
      </c>
      <c r="J52" s="15">
        <f>I52-I51</f>
        <v>4.013811911675047E-4</v>
      </c>
      <c r="K52" s="15"/>
      <c r="L52" s="29">
        <v>0.432</v>
      </c>
      <c r="M52" s="29">
        <v>0.19700000000000001</v>
      </c>
      <c r="N52" s="15"/>
      <c r="P52" s="15">
        <f t="shared" si="6"/>
        <v>-5.7524783372208607E-3</v>
      </c>
      <c r="Q52" s="15">
        <f t="shared" si="7"/>
        <v>-1.1540216391917759E-2</v>
      </c>
      <c r="R52" s="15">
        <f t="shared" si="8"/>
        <v>-1.8561922889367203E-3</v>
      </c>
      <c r="S52" s="15">
        <f t="shared" si="9"/>
        <v>1.5171561559115381E-4</v>
      </c>
      <c r="T52" s="15">
        <f t="shared" si="10"/>
        <v>1.6860754789761723E-2</v>
      </c>
      <c r="U52" s="15">
        <f t="shared" si="5"/>
        <v>2.5377978038899698E-3</v>
      </c>
      <c r="W52" s="15">
        <f xml:space="preserve"> -(G52/G51-1)*([8]CpteExploitation!$EG58+[8]CpteExploitation!$HD58)/([8]CpteExploitation!$L58)</f>
        <v>4.2337468109439699E-4</v>
      </c>
    </row>
    <row r="53" spans="1:23" x14ac:dyDescent="0.25">
      <c r="A53" s="14" t="s">
        <v>231</v>
      </c>
      <c r="B53" s="11">
        <v>1.1500401176785236E-2</v>
      </c>
      <c r="C53" s="11">
        <v>6.3597746954798086E-3</v>
      </c>
      <c r="D53" s="11">
        <v>1.3071895424836601</v>
      </c>
      <c r="E53" s="11">
        <v>0.73077694570740837</v>
      </c>
      <c r="F53" s="11">
        <v>1.1410532016565786</v>
      </c>
      <c r="G53" s="11">
        <v>1.6203703703703703E-2</v>
      </c>
      <c r="I53" s="15">
        <v>0.52083333333333337</v>
      </c>
      <c r="J53" s="15">
        <f>I53-I52</f>
        <v>-9.2592592592593004E-3</v>
      </c>
      <c r="K53" s="15"/>
      <c r="L53" s="29">
        <v>0.432</v>
      </c>
      <c r="M53" s="29">
        <v>0.2</v>
      </c>
      <c r="N53" s="15"/>
      <c r="P53" s="15">
        <f t="shared" si="6"/>
        <v>2.4376465922226063E-2</v>
      </c>
      <c r="Q53" s="15">
        <f t="shared" si="7"/>
        <v>-3.3593857263628946E-3</v>
      </c>
      <c r="R53" s="15">
        <f t="shared" si="8"/>
        <v>-8.9264100702013871E-4</v>
      </c>
      <c r="S53" s="15">
        <f t="shared" si="9"/>
        <v>2.484299002799549E-4</v>
      </c>
      <c r="T53" s="15">
        <f t="shared" si="10"/>
        <v>-2.5885309767712746E-2</v>
      </c>
      <c r="U53" s="15">
        <f t="shared" si="5"/>
        <v>-3.7468185806695392E-3</v>
      </c>
      <c r="W53" s="15">
        <f xml:space="preserve"> -(G53/G52-1)*([8]CpteExploitation!$EG59+[8]CpteExploitation!$HD59)/([8]CpteExploitation!$L59)</f>
        <v>0</v>
      </c>
    </row>
    <row r="54" spans="1:23" x14ac:dyDescent="0.25">
      <c r="A54" s="14" t="s">
        <v>232</v>
      </c>
      <c r="B54" s="11">
        <v>1.0142986304122158E-2</v>
      </c>
      <c r="C54" s="11">
        <v>6.4041236165345902E-3</v>
      </c>
      <c r="D54" s="11">
        <v>1.3076923076923077</v>
      </c>
      <c r="E54" s="11">
        <v>0.73026822489368115</v>
      </c>
      <c r="F54" s="11">
        <v>1.2295466299494782</v>
      </c>
      <c r="G54" s="11">
        <v>1.9230769230769232E-2</v>
      </c>
      <c r="I54" s="15">
        <v>0.49278846153846151</v>
      </c>
      <c r="J54" s="15">
        <f>I54-I53</f>
        <v>-2.8044871794871862E-2</v>
      </c>
      <c r="K54" s="15"/>
      <c r="L54" s="29">
        <v>0.41599999999999998</v>
      </c>
      <c r="M54" s="29">
        <v>0.20399999999999999</v>
      </c>
      <c r="N54" s="15"/>
      <c r="P54" s="15">
        <f t="shared" si="6"/>
        <v>-5.4644425160284803E-2</v>
      </c>
      <c r="Q54" s="15">
        <f t="shared" si="7"/>
        <v>-3.2284017718938168E-3</v>
      </c>
      <c r="R54" s="15">
        <f t="shared" si="8"/>
        <v>-1.7806267806269802E-4</v>
      </c>
      <c r="S54" s="15">
        <f t="shared" si="9"/>
        <v>3.2228561208385724E-4</v>
      </c>
      <c r="T54" s="15">
        <f t="shared" si="10"/>
        <v>3.5904706025759646E-2</v>
      </c>
      <c r="U54" s="15">
        <f t="shared" si="5"/>
        <v>-6.2209738224740449E-3</v>
      </c>
      <c r="W54" s="15">
        <f xml:space="preserve"> -(G54/G53-1)*([8]CpteExploitation!$EG60+[8]CpteExploitation!$HD60)/([8]CpteExploitation!$L60)</f>
        <v>-3.0270655270655308E-3</v>
      </c>
    </row>
    <row r="55" spans="1:23" x14ac:dyDescent="0.25">
      <c r="A55" s="14" t="s">
        <v>233</v>
      </c>
      <c r="B55" s="11">
        <v>1.1092865042394182E-2</v>
      </c>
      <c r="C55" s="11">
        <v>6.4582122449384077E-3</v>
      </c>
      <c r="D55" s="11">
        <v>1.3081761006289307</v>
      </c>
      <c r="E55" s="11">
        <v>0.73045343342605318</v>
      </c>
      <c r="F55" s="11">
        <v>1.1741633359138011</v>
      </c>
      <c r="G55" s="11">
        <v>1.5945330296127561E-2</v>
      </c>
      <c r="I55" s="15">
        <v>0.51025056947608205</v>
      </c>
      <c r="J55" s="15">
        <f>I55-I54</f>
        <v>1.7462107937620541E-2</v>
      </c>
      <c r="K55" s="15"/>
      <c r="L55" s="29">
        <v>0.439</v>
      </c>
      <c r="M55" s="29">
        <v>0.20799999999999999</v>
      </c>
      <c r="N55" s="15"/>
      <c r="P55" s="15">
        <f t="shared" si="6"/>
        <v>4.5923942492187377E-2</v>
      </c>
      <c r="Q55" s="15">
        <f t="shared" si="7"/>
        <v>-4.1417425435082466E-3</v>
      </c>
      <c r="R55" s="15">
        <f t="shared" si="8"/>
        <v>-1.8142235123360149E-4</v>
      </c>
      <c r="S55" s="15">
        <f t="shared" si="9"/>
        <v>-1.2436993945125847E-4</v>
      </c>
      <c r="T55" s="15">
        <f t="shared" si="10"/>
        <v>-2.2088723341492561E-2</v>
      </c>
      <c r="U55" s="15">
        <f t="shared" si="5"/>
        <v>-1.9255763788811678E-3</v>
      </c>
      <c r="W55" s="15">
        <f xml:space="preserve"> -(G55/G54-1)*([8]CpteExploitation!$EG61+[8]CpteExploitation!$HD61)/([8]CpteExploitation!$L61)</f>
        <v>3.2854389346416717E-3</v>
      </c>
    </row>
    <row r="56" spans="1:23" x14ac:dyDescent="0.25">
      <c r="A56" s="14" t="s">
        <v>234</v>
      </c>
      <c r="B56" s="11">
        <v>1.2087396534968667E-2</v>
      </c>
      <c r="C56" s="11">
        <v>6.5291905479425046E-3</v>
      </c>
      <c r="D56" s="11">
        <v>1.3086419753086418</v>
      </c>
      <c r="E56" s="11">
        <v>0.73134278341878622</v>
      </c>
      <c r="F56" s="11">
        <v>1.0485786115965834</v>
      </c>
      <c r="G56" s="11">
        <v>1.8604651162790697E-2</v>
      </c>
      <c r="I56" s="15">
        <v>0.48837209302325579</v>
      </c>
      <c r="J56" s="15">
        <f>I56-I55</f>
        <v>-2.1878476452826257E-2</v>
      </c>
      <c r="K56" s="15"/>
      <c r="L56" s="29">
        <v>0.43</v>
      </c>
      <c r="M56" s="29">
        <v>0.21199999999999999</v>
      </c>
      <c r="N56" s="15"/>
      <c r="P56" s="15">
        <f t="shared" si="6"/>
        <v>4.2478935530775454E-2</v>
      </c>
      <c r="Q56" s="15">
        <f t="shared" si="7"/>
        <v>-5.2072941729205246E-3</v>
      </c>
      <c r="R56" s="15">
        <f t="shared" si="8"/>
        <v>-1.6873365392724011E-4</v>
      </c>
      <c r="S56" s="15">
        <f t="shared" si="9"/>
        <v>-5.7687137031868681E-4</v>
      </c>
      <c r="T56" s="15">
        <f t="shared" si="10"/>
        <v>-5.067655877805631E-2</v>
      </c>
      <c r="U56" s="15">
        <f t="shared" si="5"/>
        <v>-7.7279540083789386E-3</v>
      </c>
      <c r="W56" s="15">
        <f xml:space="preserve"> -(G56/G55-1)*([8]CpteExploitation!$EG62+[8]CpteExploitation!$HD62)/([8]CpteExploitation!$L62)</f>
        <v>-2.6593208666631377E-3</v>
      </c>
    </row>
    <row r="57" spans="1:23" x14ac:dyDescent="0.25">
      <c r="A57" s="14" t="s">
        <v>235</v>
      </c>
      <c r="B57" s="11">
        <v>1.2340553751381031E-2</v>
      </c>
      <c r="C57" s="11">
        <v>6.6229603569723941E-3</v>
      </c>
      <c r="D57" s="11">
        <v>1.3012048192771084</v>
      </c>
      <c r="E57" s="11">
        <v>0.73290033144731992</v>
      </c>
      <c r="F57" s="11">
        <v>1.1089199344582545</v>
      </c>
      <c r="G57" s="11">
        <v>1.7094017094017096E-2</v>
      </c>
      <c r="I57" s="15">
        <v>0.52136752136752129</v>
      </c>
      <c r="J57" s="15">
        <f>I57-I56</f>
        <v>3.2995428344265498E-2</v>
      </c>
      <c r="K57" s="15"/>
      <c r="L57" s="29">
        <v>0.46800000000000003</v>
      </c>
      <c r="M57" s="29">
        <v>0.216</v>
      </c>
      <c r="N57" s="15"/>
      <c r="P57" s="15">
        <f t="shared" si="6"/>
        <v>1.0325829446178995E-2</v>
      </c>
      <c r="Q57" s="15">
        <f t="shared" si="7"/>
        <v>-7.0806168399446309E-3</v>
      </c>
      <c r="R57" s="15">
        <f t="shared" si="8"/>
        <v>2.8019052956009456E-3</v>
      </c>
      <c r="S57" s="15">
        <f t="shared" si="9"/>
        <v>-1.0499965508985187E-3</v>
      </c>
      <c r="T57" s="15">
        <f t="shared" si="10"/>
        <v>2.8371430742884084E-2</v>
      </c>
      <c r="U57" s="15">
        <f t="shared" si="5"/>
        <v>-3.7312374955537908E-4</v>
      </c>
      <c r="W57" s="15">
        <f xml:space="preserve"> -(G57/G56-1)*([8]CpteExploitation!$EG63+[8]CpteExploitation!$HD63)/([8]CpteExploitation!$L63)</f>
        <v>1.5106340687736025E-3</v>
      </c>
    </row>
    <row r="58" spans="1:23" x14ac:dyDescent="0.25">
      <c r="A58" s="14" t="s">
        <v>236</v>
      </c>
      <c r="B58" s="11">
        <v>1.3497527068573718E-2</v>
      </c>
      <c r="C58" s="11">
        <v>7.0017458881496599E-3</v>
      </c>
      <c r="D58" s="11">
        <v>1.3107344632768363</v>
      </c>
      <c r="E58" s="11">
        <v>0.73512899345007343</v>
      </c>
      <c r="F58" s="11">
        <v>0.96305246310673964</v>
      </c>
      <c r="G58" s="11">
        <v>2.0134228187919462E-2</v>
      </c>
      <c r="I58" s="15">
        <v>0.46085011185682323</v>
      </c>
      <c r="J58" s="15">
        <f>I58-I57</f>
        <v>-6.0517409510698061E-2</v>
      </c>
      <c r="K58" s="15"/>
      <c r="L58" s="29">
        <v>0.44700000000000001</v>
      </c>
      <c r="M58" s="29">
        <v>0.23200000000000001</v>
      </c>
      <c r="N58" s="15"/>
      <c r="P58" s="15">
        <f t="shared" si="6"/>
        <v>4.3270966248042504E-2</v>
      </c>
      <c r="Q58" s="15">
        <f t="shared" si="7"/>
        <v>-2.6396668844399163E-2</v>
      </c>
      <c r="R58" s="15">
        <f t="shared" si="8"/>
        <v>-3.3801728716983987E-3</v>
      </c>
      <c r="S58" s="15">
        <f t="shared" si="9"/>
        <v>-1.403483103915086E-3</v>
      </c>
      <c r="T58" s="15">
        <f t="shared" si="10"/>
        <v>-6.0710828820092953E-2</v>
      </c>
      <c r="U58" s="15">
        <f t="shared" si="5"/>
        <v>-1.1897222118634969E-2</v>
      </c>
      <c r="W58" s="15">
        <f xml:space="preserve"> -(G58/G57-1)*([8]CpteExploitation!$EG64+[8]CpteExploitation!$HD64)/([8]CpteExploitation!$L64)</f>
        <v>-3.0402110939023665E-3</v>
      </c>
    </row>
    <row r="59" spans="1:23" x14ac:dyDescent="0.25">
      <c r="A59" s="14" t="s">
        <v>237</v>
      </c>
      <c r="B59" s="11">
        <v>1.4615871324386426E-2</v>
      </c>
      <c r="C59" s="11">
        <v>7.1255407346439018E-3</v>
      </c>
      <c r="D59" s="11">
        <v>1.3064516129032258</v>
      </c>
      <c r="E59" s="11">
        <v>0.73725398781178186</v>
      </c>
      <c r="F59" s="11">
        <v>0.93914699154534331</v>
      </c>
      <c r="G59" s="11">
        <v>1.8518518518518517E-2</v>
      </c>
      <c r="I59" s="15">
        <v>0.47942386831275724</v>
      </c>
      <c r="J59" s="15">
        <f>I59-I58</f>
        <v>1.857375645593401E-2</v>
      </c>
      <c r="K59" s="15"/>
      <c r="L59" s="29">
        <v>0.48599999999999999</v>
      </c>
      <c r="M59" s="29">
        <v>0.24299999999999999</v>
      </c>
      <c r="N59" s="15"/>
      <c r="P59" s="15">
        <f t="shared" si="6"/>
        <v>4.3003298236699759E-2</v>
      </c>
      <c r="Q59" s="15">
        <f t="shared" si="7"/>
        <v>-9.17649183198916E-3</v>
      </c>
      <c r="R59" s="15">
        <f t="shared" si="8"/>
        <v>1.6958937721007928E-3</v>
      </c>
      <c r="S59" s="15">
        <f t="shared" si="9"/>
        <v>-1.5002881955004678E-3</v>
      </c>
      <c r="T59" s="15">
        <f t="shared" si="10"/>
        <v>-1.288332107988659E-2</v>
      </c>
      <c r="U59" s="15">
        <f t="shared" si="5"/>
        <v>-2.5653344454903259E-3</v>
      </c>
      <c r="W59" s="15">
        <f xml:space="preserve"> -(G59/G58-1)*([8]CpteExploitation!$EG65+[8]CpteExploitation!$HD65)/([8]CpteExploitation!$L65)</f>
        <v>1.6157096694009449E-3</v>
      </c>
    </row>
    <row r="60" spans="1:23" x14ac:dyDescent="0.25">
      <c r="A60" s="14" t="s">
        <v>238</v>
      </c>
      <c r="B60" s="11">
        <v>1.4878743705274318E-2</v>
      </c>
      <c r="C60" s="11">
        <v>7.2648824106699948E-3</v>
      </c>
      <c r="D60" s="11">
        <v>1.3025641025641026</v>
      </c>
      <c r="E60" s="11">
        <v>0.73929896633978276</v>
      </c>
      <c r="F60" s="11">
        <v>0.98667704160293024</v>
      </c>
      <c r="G60" s="11">
        <v>1.8761726078799248E-2</v>
      </c>
      <c r="I60" s="15">
        <v>0.50469043151969983</v>
      </c>
      <c r="J60" s="15">
        <f>I60-I59</f>
        <v>2.5266563206942594E-2</v>
      </c>
      <c r="K60" s="15"/>
      <c r="L60" s="29">
        <v>0.53300000000000003</v>
      </c>
      <c r="M60" s="29">
        <v>0.254</v>
      </c>
      <c r="N60" s="15"/>
      <c r="P60" s="15">
        <f t="shared" si="6"/>
        <v>8.9927030367765726E-3</v>
      </c>
      <c r="Q60" s="15">
        <f t="shared" si="7"/>
        <v>-9.7776211809879054E-3</v>
      </c>
      <c r="R60" s="15">
        <f t="shared" si="8"/>
        <v>1.4878125989236657E-3</v>
      </c>
      <c r="S60" s="15">
        <f t="shared" si="9"/>
        <v>-1.3868887532710872E-3</v>
      </c>
      <c r="T60" s="15">
        <f t="shared" si="10"/>
        <v>2.5304904602514555E-2</v>
      </c>
      <c r="U60" s="15">
        <f t="shared" si="5"/>
        <v>6.4565290298679301E-4</v>
      </c>
      <c r="W60" s="15">
        <f xml:space="preserve"> -(G60/G59-1)*([8]CpteExploitation!$EG66+[8]CpteExploitation!$HD66)/([8]CpteExploitation!$L66)</f>
        <v>-2.4320756028072964E-4</v>
      </c>
    </row>
    <row r="61" spans="1:23" x14ac:dyDescent="0.25">
      <c r="A61" s="14" t="s">
        <v>239</v>
      </c>
      <c r="B61" s="11">
        <v>1.3879565646594275E-2</v>
      </c>
      <c r="C61" s="11">
        <v>7.4385540959432403E-3</v>
      </c>
      <c r="D61" s="11">
        <v>1.3004926108374384</v>
      </c>
      <c r="E61" s="11">
        <v>0.74123066798288917</v>
      </c>
      <c r="F61" s="11">
        <v>1.3032994780805089</v>
      </c>
      <c r="G61" s="11">
        <v>1.6516516516516519E-2</v>
      </c>
      <c r="I61" s="15">
        <v>0.58858858858858853</v>
      </c>
      <c r="J61" s="15">
        <f>I61-I60</f>
        <v>8.3898157068888701E-2</v>
      </c>
      <c r="K61" s="15"/>
      <c r="L61" s="29">
        <v>0.66600000000000004</v>
      </c>
      <c r="M61" s="29">
        <v>0.26400000000000001</v>
      </c>
      <c r="N61" s="15"/>
      <c r="P61" s="15">
        <f t="shared" si="6"/>
        <v>-3.2002443046996239E-2</v>
      </c>
      <c r="Q61" s="15">
        <f t="shared" si="7"/>
        <v>-1.139218258806823E-2</v>
      </c>
      <c r="R61" s="15">
        <f t="shared" si="8"/>
        <v>7.5786282682834688E-4</v>
      </c>
      <c r="S61" s="15">
        <f t="shared" si="9"/>
        <v>-1.2451637187365812E-3</v>
      </c>
      <c r="T61" s="15">
        <f t="shared" si="10"/>
        <v>0.15292312742391501</v>
      </c>
      <c r="U61" s="15">
        <f t="shared" si="5"/>
        <v>-2.5143043828053602E-2</v>
      </c>
      <c r="W61" s="15">
        <f xml:space="preserve"> -(G61/G60-1)*([8]CpteExploitation!$EG67+[8]CpteExploitation!$HD67)/([8]CpteExploitation!$L67)</f>
        <v>2.2452095622827284E-3</v>
      </c>
    </row>
    <row r="62" spans="1:23" x14ac:dyDescent="0.25">
      <c r="A62" s="14" t="s">
        <v>240</v>
      </c>
      <c r="B62" s="11">
        <v>1.4017685254674193E-2</v>
      </c>
      <c r="C62" s="11">
        <v>7.5671241514959284E-3</v>
      </c>
      <c r="D62" s="11">
        <v>1.3014354066985647</v>
      </c>
      <c r="E62" s="11">
        <v>0.74300910366430639</v>
      </c>
      <c r="F62" s="11">
        <v>1.1130902982094615</v>
      </c>
      <c r="G62" s="11">
        <v>1.8965517241379314E-2</v>
      </c>
      <c r="I62" s="15">
        <v>0.51206896551724135</v>
      </c>
      <c r="J62" s="15">
        <f>I62-I61</f>
        <v>-7.6519623071347187E-2</v>
      </c>
      <c r="K62" s="15"/>
      <c r="L62" s="29">
        <v>0.57999999999999996</v>
      </c>
      <c r="M62" s="29">
        <v>0.27200000000000002</v>
      </c>
      <c r="N62" s="15"/>
      <c r="P62" s="15">
        <f t="shared" si="6"/>
        <v>3.9446562168173153E-3</v>
      </c>
      <c r="Q62" s="15">
        <f t="shared" si="7"/>
        <v>-6.8514265068482282E-3</v>
      </c>
      <c r="R62" s="15">
        <f t="shared" si="8"/>
        <v>-2.8736870842139617E-4</v>
      </c>
      <c r="S62" s="15">
        <f t="shared" si="9"/>
        <v>-9.5107437642182437E-4</v>
      </c>
      <c r="T62" s="15">
        <f t="shared" si="10"/>
        <v>-5.7851809757066129E-2</v>
      </c>
      <c r="U62" s="15">
        <f t="shared" si="5"/>
        <v>-1.4522599939406931E-2</v>
      </c>
      <c r="W62" s="15">
        <f xml:space="preserve"> -(G62/G61-1)*([8]CpteExploitation!$EG68+[8]CpteExploitation!$HD68)/([8]CpteExploitation!$L68)</f>
        <v>-2.4490007248627933E-3</v>
      </c>
    </row>
    <row r="63" spans="1:23" x14ac:dyDescent="0.25">
      <c r="A63" s="14" t="s">
        <v>241</v>
      </c>
      <c r="B63" s="11">
        <v>1.3908530651962375E-2</v>
      </c>
      <c r="C63" s="11">
        <v>7.6808127611756125E-3</v>
      </c>
      <c r="D63" s="11">
        <v>1.2976744186046514</v>
      </c>
      <c r="E63" s="11">
        <v>0.74453454427505672</v>
      </c>
      <c r="F63" s="11">
        <v>1.0441549739840079</v>
      </c>
      <c r="G63" s="11">
        <v>2.1978021978021973E-2</v>
      </c>
      <c r="I63" s="15">
        <v>0.46886446886446886</v>
      </c>
      <c r="J63" s="15">
        <f>I63-I62</f>
        <v>-4.3204496652772484E-2</v>
      </c>
      <c r="K63" s="15"/>
      <c r="L63" s="29">
        <v>0.54600000000000004</v>
      </c>
      <c r="M63" s="29">
        <v>0.27900000000000003</v>
      </c>
      <c r="N63" s="15"/>
      <c r="P63" s="15">
        <f t="shared" si="6"/>
        <v>-3.6517972682369904E-3</v>
      </c>
      <c r="Q63" s="15">
        <f t="shared" si="7"/>
        <v>-7.0457463860093151E-3</v>
      </c>
      <c r="R63" s="15">
        <f t="shared" si="8"/>
        <v>1.3552526062549661E-3</v>
      </c>
      <c r="S63" s="15">
        <f t="shared" si="9"/>
        <v>-9.6281329732505344E-4</v>
      </c>
      <c r="T63" s="15">
        <f t="shared" si="10"/>
        <v>-2.9043726311868814E-2</v>
      </c>
      <c r="U63" s="15">
        <f t="shared" si="5"/>
        <v>-3.8556659955872735E-3</v>
      </c>
      <c r="W63" s="15">
        <f xml:space="preserve"> -(G63/G62-1)*([8]CpteExploitation!$EG69+[8]CpteExploitation!$HD69)/([8]CpteExploitation!$L69)</f>
        <v>-3.0125047366426605E-3</v>
      </c>
    </row>
    <row r="64" spans="1:23" x14ac:dyDescent="0.25">
      <c r="A64" s="14" t="s">
        <v>242</v>
      </c>
      <c r="B64" s="11">
        <v>1.3377504848093085E-2</v>
      </c>
      <c r="C64" s="11">
        <v>7.8603210795098466E-3</v>
      </c>
      <c r="D64" s="11">
        <v>1.2959641255605381</v>
      </c>
      <c r="E64" s="11">
        <v>0.74583063994828702</v>
      </c>
      <c r="F64" s="11">
        <v>1.2655706506588362</v>
      </c>
      <c r="G64" s="11">
        <v>1.7080745341614904E-2</v>
      </c>
      <c r="I64" s="15">
        <v>0.53260869565217395</v>
      </c>
      <c r="J64" s="15">
        <f>I64-I63</f>
        <v>6.3744226787705083E-2</v>
      </c>
      <c r="K64" s="15"/>
      <c r="L64" s="29">
        <v>0.64400000000000002</v>
      </c>
      <c r="M64" s="29">
        <v>0.28899999999999998</v>
      </c>
      <c r="N64" s="15"/>
      <c r="P64" s="15">
        <f t="shared" si="6"/>
        <v>-1.9509490766411623E-2</v>
      </c>
      <c r="Q64" s="15">
        <f t="shared" si="7"/>
        <v>-1.194232705600691E-2</v>
      </c>
      <c r="R64" s="15">
        <f t="shared" si="8"/>
        <v>6.7346704118012113E-4</v>
      </c>
      <c r="S64" s="15">
        <f t="shared" si="9"/>
        <v>-8.8953649136040919E-4</v>
      </c>
      <c r="T64" s="15">
        <f t="shared" si="10"/>
        <v>0.10835649923673689</v>
      </c>
      <c r="U64" s="15">
        <f t="shared" si="5"/>
        <v>-1.2944385176432996E-2</v>
      </c>
      <c r="W64" s="15">
        <f xml:space="preserve"> -(G64/G63-1)*([8]CpteExploitation!$EG70+[8]CpteExploitation!$HD70)/([8]CpteExploitation!$L70)</f>
        <v>4.8972766364070676E-3</v>
      </c>
    </row>
    <row r="65" spans="1:23" x14ac:dyDescent="0.25">
      <c r="A65" s="14" t="s">
        <v>243</v>
      </c>
      <c r="B65" s="11">
        <v>1.4052361429447656E-2</v>
      </c>
      <c r="C65" s="11">
        <v>8.0283525567026448E-3</v>
      </c>
      <c r="D65" s="11">
        <v>1.2956521739130433</v>
      </c>
      <c r="E65" s="11">
        <v>0.74684443296639447</v>
      </c>
      <c r="F65" s="11">
        <v>1.2336759027311992</v>
      </c>
      <c r="G65" s="11">
        <v>1.8045112781954888E-2</v>
      </c>
      <c r="I65" s="15">
        <v>0.53383458646616533</v>
      </c>
      <c r="J65" s="15">
        <f>I65-I64</f>
        <v>1.2258908139913816E-3</v>
      </c>
      <c r="K65" s="15"/>
      <c r="L65" s="29">
        <v>0.66500000000000004</v>
      </c>
      <c r="M65" s="29">
        <v>0.29799999999999999</v>
      </c>
      <c r="N65" s="15"/>
      <c r="P65" s="15">
        <f t="shared" si="6"/>
        <v>2.2638536400587741E-2</v>
      </c>
      <c r="Q65" s="15">
        <f t="shared" si="7"/>
        <v>-9.5931742761817141E-3</v>
      </c>
      <c r="R65" s="15">
        <f t="shared" si="8"/>
        <v>1.0802052389956854E-4</v>
      </c>
      <c r="S65" s="15">
        <f t="shared" si="9"/>
        <v>-6.0998766150319953E-4</v>
      </c>
      <c r="T65" s="15">
        <f t="shared" si="10"/>
        <v>-1.1309535153257918E-2</v>
      </c>
      <c r="U65" s="15">
        <f t="shared" si="5"/>
        <v>-7.9690195530970204E-6</v>
      </c>
      <c r="W65" s="15">
        <f xml:space="preserve"> -(G65/G64-1)*([8]CpteExploitation!$EG71+[8]CpteExploitation!$HD71)/([8]CpteExploitation!$L71)</f>
        <v>-9.6436744033998566E-4</v>
      </c>
    </row>
    <row r="66" spans="1:23" x14ac:dyDescent="0.25">
      <c r="A66" s="14" t="s">
        <v>244</v>
      </c>
      <c r="B66" s="11">
        <v>1.5047994570311236E-2</v>
      </c>
      <c r="C66" s="11">
        <v>8.1430496280865336E-3</v>
      </c>
      <c r="D66" s="11">
        <v>1.2978723404255319</v>
      </c>
      <c r="E66" s="11">
        <v>0.74768107042435594</v>
      </c>
      <c r="F66" s="11">
        <v>1.15353767058221</v>
      </c>
      <c r="G66" s="11">
        <v>1.7910447761194027E-2</v>
      </c>
      <c r="I66" s="15">
        <v>0.52686567164179099</v>
      </c>
      <c r="J66" s="15">
        <f>I66-I65</f>
        <v>-6.9689148243743393E-3</v>
      </c>
      <c r="K66" s="15"/>
      <c r="L66" s="29">
        <v>0.67</v>
      </c>
      <c r="M66" s="29">
        <v>0.30499999999999999</v>
      </c>
      <c r="N66" s="15"/>
      <c r="P66" s="15">
        <f t="shared" si="6"/>
        <v>3.1750067400583691E-2</v>
      </c>
      <c r="Q66" s="15">
        <f t="shared" si="7"/>
        <v>-6.4020713790150256E-3</v>
      </c>
      <c r="R66" s="15">
        <f t="shared" si="8"/>
        <v>-7.678771396577446E-4</v>
      </c>
      <c r="S66" s="15">
        <f t="shared" si="9"/>
        <v>-5.0199775580149985E-4</v>
      </c>
      <c r="T66" s="15">
        <f t="shared" si="10"/>
        <v>-2.9109402731159296E-2</v>
      </c>
      <c r="U66" s="15">
        <f t="shared" si="5"/>
        <v>-1.9376332193244694E-3</v>
      </c>
      <c r="W66" s="15">
        <f xml:space="preserve"> -(G66/G65-1)*([8]CpteExploitation!$EG72+[8]CpteExploitation!$HD72)/([8]CpteExploitation!$L72)</f>
        <v>1.3466502076086174E-4</v>
      </c>
    </row>
    <row r="67" spans="1:23" x14ac:dyDescent="0.25">
      <c r="A67" s="14" t="s">
        <v>245</v>
      </c>
      <c r="B67" s="11">
        <v>1.5685006788646799E-2</v>
      </c>
      <c r="C67" s="11">
        <v>8.2396544909511225E-3</v>
      </c>
      <c r="D67" s="11">
        <v>1.2970711297071129</v>
      </c>
      <c r="E67" s="11">
        <v>0.74856145341695224</v>
      </c>
      <c r="F67" s="11">
        <v>1.2060292013876541</v>
      </c>
      <c r="G67" s="11">
        <v>1.500682128240109E-2</v>
      </c>
      <c r="I67" s="15">
        <v>0.56207366984993179</v>
      </c>
      <c r="J67" s="15">
        <f>I67-I66</f>
        <v>3.5207998208140801E-2</v>
      </c>
      <c r="K67" s="15"/>
      <c r="L67" s="29">
        <v>0.73299999999999998</v>
      </c>
      <c r="M67" s="29">
        <v>0.31</v>
      </c>
      <c r="N67" s="15"/>
      <c r="P67" s="15">
        <f t="shared" si="6"/>
        <v>1.9270552807783912E-2</v>
      </c>
      <c r="Q67" s="15">
        <f t="shared" si="7"/>
        <v>-5.4005369691077602E-3</v>
      </c>
      <c r="R67" s="15">
        <f t="shared" si="8"/>
        <v>2.8102166989324272E-4</v>
      </c>
      <c r="S67" s="15">
        <f t="shared" si="9"/>
        <v>-5.3601913724231234E-4</v>
      </c>
      <c r="T67" s="15">
        <f t="shared" si="10"/>
        <v>2.071488340703391E-2</v>
      </c>
      <c r="U67" s="15">
        <f t="shared" si="5"/>
        <v>8.7809642977980731E-4</v>
      </c>
      <c r="W67" s="15">
        <f xml:space="preserve"> -(G67/G66-1)*([8]CpteExploitation!$EG73+[8]CpteExploitation!$HD73)/([8]CpteExploitation!$L73)</f>
        <v>2.9036264787929379E-3</v>
      </c>
    </row>
    <row r="68" spans="1:23" x14ac:dyDescent="0.25">
      <c r="A68" s="14" t="s">
        <v>246</v>
      </c>
      <c r="B68" s="11">
        <v>1.6726426979358465E-2</v>
      </c>
      <c r="C68" s="11">
        <v>8.3582972146514639E-3</v>
      </c>
      <c r="D68" s="11">
        <v>1.2991803278688525</v>
      </c>
      <c r="E68" s="11">
        <v>0.74952353264205185</v>
      </c>
      <c r="F68" s="11">
        <v>1.069899183171519</v>
      </c>
      <c r="G68" s="11">
        <v>1.7216642754662843E-2</v>
      </c>
      <c r="I68" s="15">
        <v>0.5279770444763271</v>
      </c>
      <c r="J68" s="15">
        <f>I68-I67</f>
        <v>-3.4096625373604694E-2</v>
      </c>
      <c r="K68" s="15"/>
      <c r="L68" s="29">
        <v>0.69699999999999995</v>
      </c>
      <c r="M68" s="29">
        <v>0.317</v>
      </c>
      <c r="N68" s="15"/>
      <c r="P68" s="15">
        <f t="shared" si="6"/>
        <v>2.8080122725828174E-2</v>
      </c>
      <c r="Q68" s="15">
        <f t="shared" si="7"/>
        <v>-6.0896148610569507E-3</v>
      </c>
      <c r="R68" s="15">
        <f t="shared" si="8"/>
        <v>-6.8771945519206345E-4</v>
      </c>
      <c r="S68" s="15">
        <f t="shared" si="9"/>
        <v>-5.4355199765308371E-4</v>
      </c>
      <c r="T68" s="15">
        <f t="shared" si="10"/>
        <v>-4.7736854447530952E-2</v>
      </c>
      <c r="U68" s="15">
        <f t="shared" ref="U68:U131" si="11">J68-P68-Q68-R68-S68-T68</f>
        <v>-7.1190073379998262E-3</v>
      </c>
      <c r="W68" s="15">
        <f xml:space="preserve"> -(G68/G67-1)*([8]CpteExploitation!$EG74+[8]CpteExploitation!$HD74)/([8]CpteExploitation!$L74)</f>
        <v>-2.2098214722617521E-3</v>
      </c>
    </row>
    <row r="69" spans="1:23" x14ac:dyDescent="0.25">
      <c r="A69" s="14" t="s">
        <v>247</v>
      </c>
      <c r="B69" s="11">
        <v>1.7210022250169293E-2</v>
      </c>
      <c r="C69" s="11">
        <v>8.4937856049949988E-3</v>
      </c>
      <c r="D69" s="11">
        <v>1.2948207171314741</v>
      </c>
      <c r="E69" s="11">
        <v>0.75050788429911963</v>
      </c>
      <c r="F69" s="11">
        <v>0.96659089586400981</v>
      </c>
      <c r="G69" s="11">
        <v>1.8320610687022901E-2</v>
      </c>
      <c r="I69" s="15">
        <v>0.48549618320610688</v>
      </c>
      <c r="J69" s="15">
        <f>I69-I68</f>
        <v>-4.2480861270220216E-2</v>
      </c>
      <c r="K69" s="15"/>
      <c r="L69" s="29">
        <v>0.65500000000000003</v>
      </c>
      <c r="M69" s="29">
        <v>0.32500000000000001</v>
      </c>
      <c r="N69" s="15"/>
      <c r="P69" s="15">
        <f t="shared" si="6"/>
        <v>1.3149382247710551E-2</v>
      </c>
      <c r="Q69" s="15">
        <f t="shared" si="7"/>
        <v>-7.3724316870588053E-3</v>
      </c>
      <c r="R69" s="15">
        <f t="shared" si="8"/>
        <v>1.5261764991683538E-3</v>
      </c>
      <c r="S69" s="15">
        <f t="shared" si="9"/>
        <v>-5.9729858786552092E-4</v>
      </c>
      <c r="T69" s="15">
        <f t="shared" si="10"/>
        <v>-4.3915596878512077E-2</v>
      </c>
      <c r="U69" s="15">
        <f t="shared" si="11"/>
        <v>-5.2710928636627158E-3</v>
      </c>
      <c r="W69" s="15">
        <f xml:space="preserve"> -(G69/G68-1)*([8]CpteExploitation!$EG75+[8]CpteExploitation!$HD75)/([8]CpteExploitation!$L75)</f>
        <v>-1.1039679323600568E-3</v>
      </c>
    </row>
    <row r="70" spans="1:23" x14ac:dyDescent="0.25">
      <c r="A70" s="14" t="s">
        <v>248</v>
      </c>
      <c r="B70" s="11">
        <v>1.6890718466585193E-2</v>
      </c>
      <c r="C70" s="11">
        <v>8.5612944326048396E-3</v>
      </c>
      <c r="D70" s="11">
        <v>1.2957198443579767</v>
      </c>
      <c r="E70" s="11">
        <v>0.75159194699942111</v>
      </c>
      <c r="F70" s="11">
        <v>0.98722133863937267</v>
      </c>
      <c r="G70" s="11">
        <v>1.9519519519519513E-2</v>
      </c>
      <c r="I70" s="15">
        <v>0.48198198198198194</v>
      </c>
      <c r="J70" s="15">
        <f>I70-I69</f>
        <v>-3.5142012241249354E-3</v>
      </c>
      <c r="K70" s="15"/>
      <c r="L70" s="29">
        <v>0.66600000000000004</v>
      </c>
      <c r="M70" s="29">
        <v>0.33300000000000002</v>
      </c>
      <c r="N70" s="15"/>
      <c r="P70" s="15">
        <f t="shared" si="6"/>
        <v>-9.2058669511164998E-3</v>
      </c>
      <c r="Q70" s="15">
        <f t="shared" si="7"/>
        <v>-3.9436769518020965E-3</v>
      </c>
      <c r="R70" s="15">
        <f t="shared" si="8"/>
        <v>-3.4455104404911165E-4</v>
      </c>
      <c r="S70" s="15">
        <f t="shared" si="9"/>
        <v>-7.1670626985994429E-4</v>
      </c>
      <c r="T70" s="15">
        <f t="shared" si="10"/>
        <v>1.0590291387478598E-2</v>
      </c>
      <c r="U70" s="15">
        <f t="shared" si="11"/>
        <v>1.0630860522412022E-4</v>
      </c>
      <c r="W70" s="15">
        <f xml:space="preserve"> -(G70/G69-1)*([8]CpteExploitation!$EG76+[8]CpteExploitation!$HD76)/([8]CpteExploitation!$L76)</f>
        <v>-1.1989088324966118E-3</v>
      </c>
    </row>
    <row r="71" spans="1:23" x14ac:dyDescent="0.25">
      <c r="A71" s="14" t="s">
        <v>249</v>
      </c>
      <c r="B71" s="11">
        <v>1.7038917633447951E-2</v>
      </c>
      <c r="C71" s="11">
        <v>8.6818236286753461E-3</v>
      </c>
      <c r="D71" s="11">
        <v>1.2938931297709924</v>
      </c>
      <c r="E71" s="11">
        <v>0.75254683934826616</v>
      </c>
      <c r="F71" s="11">
        <v>1.0039805880836106</v>
      </c>
      <c r="G71" s="11">
        <v>1.8950437317784251E-2</v>
      </c>
      <c r="I71" s="15">
        <v>0.48688046647230321</v>
      </c>
      <c r="J71" s="15">
        <f>I71-I70</f>
        <v>4.8984844903212643E-3</v>
      </c>
      <c r="K71" s="15"/>
      <c r="L71" s="29">
        <v>0.68600000000000005</v>
      </c>
      <c r="M71" s="29">
        <v>0.33900000000000002</v>
      </c>
      <c r="N71" s="15"/>
      <c r="P71" s="15">
        <f t="shared" si="6"/>
        <v>4.387000089899673E-3</v>
      </c>
      <c r="Q71" s="15">
        <f t="shared" si="7"/>
        <v>-7.0391923218691144E-3</v>
      </c>
      <c r="R71" s="15">
        <f t="shared" si="8"/>
        <v>7.0490337665912728E-4</v>
      </c>
      <c r="S71" s="15">
        <f t="shared" si="9"/>
        <v>-6.352465274922503E-4</v>
      </c>
      <c r="T71" s="15">
        <f t="shared" si="10"/>
        <v>8.4880911647109425E-3</v>
      </c>
      <c r="U71" s="15">
        <f t="shared" si="11"/>
        <v>-1.0070712915871138E-3</v>
      </c>
      <c r="W71" s="15">
        <f xml:space="preserve"> -(G71/G70-1)*([8]CpteExploitation!$EG77+[8]CpteExploitation!$HD77)/([8]CpteExploitation!$L77)</f>
        <v>5.6908220173526244E-4</v>
      </c>
    </row>
    <row r="72" spans="1:23" x14ac:dyDescent="0.25">
      <c r="A72" s="14" t="s">
        <v>250</v>
      </c>
      <c r="B72" s="11">
        <v>1.7534264204362656E-2</v>
      </c>
      <c r="C72" s="11">
        <v>8.8129901174522785E-3</v>
      </c>
      <c r="D72" s="11">
        <v>1.294776119402985</v>
      </c>
      <c r="E72" s="11">
        <v>0.75329772858889388</v>
      </c>
      <c r="F72" s="11">
        <v>0.94230920756462022</v>
      </c>
      <c r="G72" s="11">
        <v>1.9490254872563714E-2</v>
      </c>
      <c r="I72" s="15">
        <v>0.46176911544227883</v>
      </c>
      <c r="J72" s="15">
        <f>I72-I71</f>
        <v>-2.5111351030024376E-2</v>
      </c>
      <c r="K72" s="15"/>
      <c r="L72" s="29">
        <v>0.66700000000000004</v>
      </c>
      <c r="M72" s="29">
        <v>0.34699999999999998</v>
      </c>
      <c r="N72" s="15"/>
      <c r="P72" s="15">
        <f t="shared" si="6"/>
        <v>1.436622751078258E-2</v>
      </c>
      <c r="Q72" s="15">
        <f t="shared" si="7"/>
        <v>-7.4659919372047582E-3</v>
      </c>
      <c r="R72" s="15">
        <f t="shared" si="8"/>
        <v>-3.3723510726245919E-4</v>
      </c>
      <c r="S72" s="15">
        <f t="shared" si="9"/>
        <v>-4.9308061371446923E-4</v>
      </c>
      <c r="T72" s="15">
        <f t="shared" si="10"/>
        <v>-3.0355258592458991E-2</v>
      </c>
      <c r="U72" s="15">
        <f t="shared" si="11"/>
        <v>-8.2601229016627739E-4</v>
      </c>
      <c r="W72" s="15">
        <f xml:space="preserve"> -(G72/G71-1)*([8]CpteExploitation!$EG78+[8]CpteExploitation!$HD78)/([8]CpteExploitation!$L78)</f>
        <v>-5.3981755477946396E-4</v>
      </c>
    </row>
    <row r="73" spans="1:23" x14ac:dyDescent="0.25">
      <c r="A73" s="14" t="s">
        <v>251</v>
      </c>
      <c r="B73" s="11">
        <v>1.7298134641450979E-2</v>
      </c>
      <c r="C73" s="11">
        <v>8.9463360273613138E-3</v>
      </c>
      <c r="D73" s="11">
        <v>1.2930402930402929</v>
      </c>
      <c r="E73" s="11">
        <v>0.75398567094817004</v>
      </c>
      <c r="F73" s="11">
        <v>1.1027160073587492</v>
      </c>
      <c r="G73" s="11">
        <v>1.6839378238341966E-2</v>
      </c>
      <c r="I73" s="15">
        <v>0.52590673575129532</v>
      </c>
      <c r="J73" s="15">
        <f>I73-I72</f>
        <v>6.4137620309016485E-2</v>
      </c>
      <c r="K73" s="15"/>
      <c r="L73" s="29">
        <v>0.77200000000000002</v>
      </c>
      <c r="M73" s="29">
        <v>0.35299999999999998</v>
      </c>
      <c r="N73" s="15"/>
      <c r="P73" s="15">
        <f t="shared" si="6"/>
        <v>-7.0059407144794786E-3</v>
      </c>
      <c r="Q73" s="15">
        <f t="shared" si="7"/>
        <v>-7.8715463484054071E-3</v>
      </c>
      <c r="R73" s="15">
        <f t="shared" si="8"/>
        <v>6.9745347106670279E-4</v>
      </c>
      <c r="S73" s="15">
        <f t="shared" si="9"/>
        <v>-4.7510438024078136E-4</v>
      </c>
      <c r="T73" s="15">
        <f t="shared" si="10"/>
        <v>8.8559056428384214E-2</v>
      </c>
      <c r="U73" s="15">
        <f t="shared" si="11"/>
        <v>-9.7662981473087551E-3</v>
      </c>
      <c r="W73" s="15">
        <f xml:space="preserve"> -(G73/G72-1)*([8]CpteExploitation!$EG79+[8]CpteExploitation!$HD79)/([8]CpteExploitation!$L79)</f>
        <v>2.6508766342217471E-3</v>
      </c>
    </row>
    <row r="74" spans="1:23" x14ac:dyDescent="0.25">
      <c r="A74" s="14" t="s">
        <v>252</v>
      </c>
      <c r="B74" s="11">
        <v>1.8231058640373641E-2</v>
      </c>
      <c r="C74" s="11">
        <v>9.1203472632301955E-3</v>
      </c>
      <c r="D74" s="11">
        <v>1.2964285714285713</v>
      </c>
      <c r="E74" s="11">
        <v>0.75450830306175398</v>
      </c>
      <c r="F74" s="11">
        <v>1.0204726234343451</v>
      </c>
      <c r="G74" s="11">
        <v>1.7173051519154554E-2</v>
      </c>
      <c r="I74" s="15">
        <v>0.50330250990752967</v>
      </c>
      <c r="J74" s="15">
        <f>I74-I73</f>
        <v>-2.2604225843765646E-2</v>
      </c>
      <c r="K74" s="15"/>
      <c r="L74" s="29">
        <v>0.75700000000000001</v>
      </c>
      <c r="M74" s="29">
        <v>0.36299999999999999</v>
      </c>
      <c r="N74" s="15"/>
      <c r="P74" s="15">
        <f t="shared" si="6"/>
        <v>2.4660643052084128E-2</v>
      </c>
      <c r="Q74" s="15">
        <f t="shared" si="7"/>
        <v>-8.8938436436060871E-3</v>
      </c>
      <c r="R74" s="15">
        <f t="shared" si="8"/>
        <v>-1.1981865284973554E-3</v>
      </c>
      <c r="S74" s="15">
        <f t="shared" si="9"/>
        <v>-3.1694974334137794E-4</v>
      </c>
      <c r="T74" s="15">
        <f t="shared" si="10"/>
        <v>-3.4103165862397346E-2</v>
      </c>
      <c r="U74" s="15">
        <f t="shared" si="11"/>
        <v>-2.7527231180076092E-3</v>
      </c>
      <c r="W74" s="15">
        <f xml:space="preserve"> -(G74/G73-1)*([8]CpteExploitation!$EG80+[8]CpteExploitation!$HD80)/([8]CpteExploitation!$L80)</f>
        <v>-3.3367328081258704E-4</v>
      </c>
    </row>
    <row r="75" spans="1:23" x14ac:dyDescent="0.25">
      <c r="A75" s="14" t="s">
        <v>253</v>
      </c>
      <c r="B75" s="11">
        <v>1.9195731389901095E-2</v>
      </c>
      <c r="C75" s="11">
        <v>9.2777359032196801E-3</v>
      </c>
      <c r="D75" s="11">
        <v>1.2972027972027973</v>
      </c>
      <c r="E75" s="11">
        <v>0.75514055179593953</v>
      </c>
      <c r="F75" s="11">
        <v>0.92903158841054012</v>
      </c>
      <c r="G75" s="11">
        <v>1.6483516483516484E-2</v>
      </c>
      <c r="I75" s="15">
        <v>0.47252747252747251</v>
      </c>
      <c r="J75" s="15">
        <f>I75-I74</f>
        <v>-3.0775037380057157E-2</v>
      </c>
      <c r="K75" s="15"/>
      <c r="L75" s="29">
        <v>0.72799999999999998</v>
      </c>
      <c r="M75" s="29">
        <v>0.371</v>
      </c>
      <c r="N75" s="15"/>
      <c r="P75" s="15">
        <f t="shared" si="6"/>
        <v>2.5373411810530405E-2</v>
      </c>
      <c r="Q75" s="15">
        <f t="shared" si="7"/>
        <v>-8.2750905256698277E-3</v>
      </c>
      <c r="R75" s="15">
        <f t="shared" si="8"/>
        <v>-2.863714884851718E-4</v>
      </c>
      <c r="S75" s="15">
        <f t="shared" si="9"/>
        <v>-4.0182290647924906E-4</v>
      </c>
      <c r="T75" s="15">
        <f t="shared" si="10"/>
        <v>-4.2968532399021368E-2</v>
      </c>
      <c r="U75" s="15">
        <f t="shared" si="11"/>
        <v>-4.21663187093195E-3</v>
      </c>
      <c r="W75" s="15">
        <f xml:space="preserve"> -(G75/G74-1)*([8]CpteExploitation!$EG81+[8]CpteExploitation!$HD81)/([8]CpteExploitation!$L81)</f>
        <v>6.8953503563807096E-4</v>
      </c>
    </row>
    <row r="76" spans="1:23" x14ac:dyDescent="0.25">
      <c r="A76" s="14" t="s">
        <v>254</v>
      </c>
      <c r="B76" s="11">
        <v>1.975244299674267E-2</v>
      </c>
      <c r="C76" s="11">
        <v>9.3421624345482786E-3</v>
      </c>
      <c r="D76" s="11">
        <v>1.2965517241379312</v>
      </c>
      <c r="E76" s="11">
        <v>0.75589576547231274</v>
      </c>
      <c r="F76" s="11">
        <v>0.96527770107444566</v>
      </c>
      <c r="G76" s="11">
        <v>1.6602809706257982E-2</v>
      </c>
      <c r="I76" s="15">
        <v>0.50319284802043418</v>
      </c>
      <c r="J76" s="15">
        <f>I76-I75</f>
        <v>3.0665375492961666E-2</v>
      </c>
      <c r="K76" s="15"/>
      <c r="L76" s="29">
        <v>0.78300000000000003</v>
      </c>
      <c r="M76" s="29">
        <v>0.376</v>
      </c>
      <c r="N76" s="15"/>
      <c r="P76" s="15">
        <f t="shared" si="6"/>
        <v>1.4779785874148979E-2</v>
      </c>
      <c r="Q76" s="15">
        <f t="shared" si="7"/>
        <v>-3.5388754201405152E-3</v>
      </c>
      <c r="R76" s="15">
        <f t="shared" si="8"/>
        <v>2.5577870405457133E-4</v>
      </c>
      <c r="S76" s="15">
        <f t="shared" si="9"/>
        <v>-5.0966473358683164E-4</v>
      </c>
      <c r="T76" s="15">
        <f t="shared" si="10"/>
        <v>1.988261419359422E-2</v>
      </c>
      <c r="U76" s="15">
        <f t="shared" si="11"/>
        <v>-2.0426312510875635E-4</v>
      </c>
      <c r="W76" s="15">
        <f xml:space="preserve"> -(G76/G75-1)*([8]CpteExploitation!$EG82+[8]CpteExploitation!$HD82)/([8]CpteExploitation!$L82)</f>
        <v>-1.1929322274150002E-4</v>
      </c>
    </row>
    <row r="77" spans="1:23" x14ac:dyDescent="0.25">
      <c r="A77" s="14" t="s">
        <v>255</v>
      </c>
      <c r="B77" s="11">
        <v>2.044788750732374E-2</v>
      </c>
      <c r="C77" s="11">
        <v>9.3169270219732592E-3</v>
      </c>
      <c r="D77" s="11">
        <v>1.3071672354948807</v>
      </c>
      <c r="E77" s="11">
        <v>0.75672156760627551</v>
      </c>
      <c r="F77" s="11">
        <v>0.9555397704821591</v>
      </c>
      <c r="G77" s="11">
        <v>1.600985221674877E-2</v>
      </c>
      <c r="I77" s="15">
        <v>0.51231527093596052</v>
      </c>
      <c r="J77" s="15">
        <f>I77-I76</f>
        <v>9.1224229155263403E-3</v>
      </c>
      <c r="K77" s="15"/>
      <c r="L77" s="29">
        <v>0.81200000000000006</v>
      </c>
      <c r="M77" s="29">
        <v>0.38300000000000001</v>
      </c>
      <c r="N77" s="15"/>
      <c r="P77" s="15">
        <f t="shared" si="6"/>
        <v>1.6907046578807337E-2</v>
      </c>
      <c r="Q77" s="15">
        <f t="shared" si="7"/>
        <v>1.2971466491279102E-3</v>
      </c>
      <c r="R77" s="15">
        <f t="shared" si="8"/>
        <v>-3.9316708729442082E-3</v>
      </c>
      <c r="S77" s="15">
        <f t="shared" si="9"/>
        <v>-5.2461435650415114E-4</v>
      </c>
      <c r="T77" s="15">
        <f t="shared" si="10"/>
        <v>-4.8444054492992423E-3</v>
      </c>
      <c r="U77" s="15">
        <f t="shared" si="11"/>
        <v>2.1892036633869467E-4</v>
      </c>
      <c r="W77" s="15">
        <f xml:space="preserve"> -(G77/G76-1)*([8]CpteExploitation!$EG83+[8]CpteExploitation!$HD83)/([8]CpteExploitation!$L83)</f>
        <v>5.929574895092134E-4</v>
      </c>
    </row>
    <row r="78" spans="1:23" x14ac:dyDescent="0.25">
      <c r="A78" s="14" t="s">
        <v>256</v>
      </c>
      <c r="B78" s="11">
        <v>2.1566081225854628E-2</v>
      </c>
      <c r="C78" s="11">
        <v>9.3507974501280781E-3</v>
      </c>
      <c r="D78" s="11">
        <v>1.3066666666666669</v>
      </c>
      <c r="E78" s="11">
        <v>0.75765347531084637</v>
      </c>
      <c r="F78" s="11">
        <v>0.80046833188512279</v>
      </c>
      <c r="G78" s="11">
        <v>1.9151846785225718E-2</v>
      </c>
      <c r="I78" s="15">
        <v>0.44459644322845421</v>
      </c>
      <c r="J78" s="15">
        <f>I78-I77</f>
        <v>-6.7718827707506313E-2</v>
      </c>
      <c r="K78" s="15"/>
      <c r="L78" s="29">
        <v>0.73099999999999998</v>
      </c>
      <c r="M78" s="29">
        <v>0.39200000000000002</v>
      </c>
      <c r="N78" s="15"/>
      <c r="P78" s="15">
        <f t="shared" si="6"/>
        <v>2.5793563481340747E-2</v>
      </c>
      <c r="Q78" s="15">
        <f t="shared" si="7"/>
        <v>-1.714710224842533E-3</v>
      </c>
      <c r="R78" s="15">
        <f t="shared" si="8"/>
        <v>1.8062397372740265E-4</v>
      </c>
      <c r="S78" s="15">
        <f t="shared" si="9"/>
        <v>-5.8087078603682681E-4</v>
      </c>
      <c r="T78" s="15">
        <f t="shared" si="10"/>
        <v>-7.6546580228556732E-2</v>
      </c>
      <c r="U78" s="15">
        <f t="shared" si="11"/>
        <v>-1.4850853923138382E-2</v>
      </c>
      <c r="W78" s="15">
        <f xml:space="preserve"> -(G78/G77-1)*([8]CpteExploitation!$EG84+[8]CpteExploitation!$HD84)/([8]CpteExploitation!$L84)</f>
        <v>-3.1419945684769473E-3</v>
      </c>
    </row>
    <row r="79" spans="1:23" x14ac:dyDescent="0.25">
      <c r="A79" s="14" t="s">
        <v>257</v>
      </c>
      <c r="B79" s="11">
        <v>1.9448145861093957E-2</v>
      </c>
      <c r="C79" s="11">
        <v>9.3459262621753848E-3</v>
      </c>
      <c r="D79" s="11">
        <v>1.2990033222591364</v>
      </c>
      <c r="E79" s="11">
        <v>0.75858818941142059</v>
      </c>
      <c r="F79" s="11">
        <v>1.2026326129436948</v>
      </c>
      <c r="G79" s="11">
        <v>1.3091641490433029E-2</v>
      </c>
      <c r="I79" s="15">
        <v>0.59315206445115809</v>
      </c>
      <c r="J79" s="15">
        <f>I79-I78</f>
        <v>0.14855562122270388</v>
      </c>
      <c r="K79" s="15"/>
      <c r="L79" s="29">
        <v>0.99299999999999999</v>
      </c>
      <c r="M79" s="29">
        <v>0.39100000000000001</v>
      </c>
      <c r="N79" s="15"/>
      <c r="P79" s="15">
        <f t="shared" si="6"/>
        <v>-5.2663552970013572E-2</v>
      </c>
      <c r="Q79" s="15">
        <f t="shared" si="7"/>
        <v>2.7935402121888667E-4</v>
      </c>
      <c r="R79" s="15">
        <f t="shared" si="8"/>
        <v>3.145011384759428E-3</v>
      </c>
      <c r="S79" s="15">
        <f t="shared" si="9"/>
        <v>-6.6157161699236043E-4</v>
      </c>
      <c r="T79" s="15">
        <f t="shared" si="10"/>
        <v>0.26941888244996609</v>
      </c>
      <c r="U79" s="15">
        <f t="shared" si="11"/>
        <v>-7.0962502046234582E-2</v>
      </c>
      <c r="W79" s="15">
        <f xml:space="preserve"> -(G79/G78-1)*([8]CpteExploitation!$EG85+[8]CpteExploitation!$HD85)/([8]CpteExploitation!$L85)</f>
        <v>6.0602052947926876E-3</v>
      </c>
    </row>
    <row r="80" spans="1:23" x14ac:dyDescent="0.25">
      <c r="A80" s="14" t="s">
        <v>258</v>
      </c>
      <c r="B80" s="11">
        <v>2.2463910118231106E-2</v>
      </c>
      <c r="C80" s="11">
        <v>1.0093851428609652E-2</v>
      </c>
      <c r="D80" s="11">
        <v>1.3102409638554215</v>
      </c>
      <c r="E80" s="11">
        <v>0.75955320399764847</v>
      </c>
      <c r="F80" s="11">
        <v>0.84398519570122077</v>
      </c>
      <c r="G80" s="11">
        <v>1.3398294762484778E-2</v>
      </c>
      <c r="I80" s="15">
        <v>0.4579780755176614</v>
      </c>
      <c r="J80" s="15">
        <f>I80-I79</f>
        <v>-0.13517398893349669</v>
      </c>
      <c r="K80" s="15"/>
      <c r="L80" s="29">
        <v>0.82099999999999995</v>
      </c>
      <c r="M80" s="29">
        <v>0.435</v>
      </c>
      <c r="N80" s="15"/>
      <c r="P80" s="15">
        <f t="shared" si="6"/>
        <v>6.1058579369238614E-2</v>
      </c>
      <c r="Q80" s="15">
        <f t="shared" si="7"/>
        <v>-3.1511081246175722E-2</v>
      </c>
      <c r="R80" s="15">
        <f t="shared" si="8"/>
        <v>-3.4063747436876347E-3</v>
      </c>
      <c r="S80" s="15">
        <f t="shared" si="9"/>
        <v>-5.0090493430991398E-4</v>
      </c>
      <c r="T80" s="15">
        <f t="shared" si="10"/>
        <v>-0.11742545176897524</v>
      </c>
      <c r="U80" s="15">
        <f t="shared" si="11"/>
        <v>-4.3388755609586813E-2</v>
      </c>
      <c r="W80" s="15">
        <f xml:space="preserve"> -(G80/G79-1)*([8]CpteExploitation!$EG86+[8]CpteExploitation!$HD86)/([8]CpteExploitation!$L86)</f>
        <v>-3.066532720517488E-4</v>
      </c>
    </row>
    <row r="81" spans="1:23" x14ac:dyDescent="0.25">
      <c r="A81" s="14" t="s">
        <v>259</v>
      </c>
      <c r="B81" s="11">
        <v>2.2878228782287825E-2</v>
      </c>
      <c r="C81" s="11">
        <v>1.0323453747584367E-2</v>
      </c>
      <c r="D81" s="11">
        <v>1.307017543859649</v>
      </c>
      <c r="E81" s="11">
        <v>0.76054296257248288</v>
      </c>
      <c r="F81" s="11">
        <v>0.79775106455589506</v>
      </c>
      <c r="G81" s="11">
        <v>8.8050314465408785E-3</v>
      </c>
      <c r="I81" s="15">
        <v>0.43018867924528303</v>
      </c>
      <c r="J81" s="15">
        <f>I81-I80</f>
        <v>-2.7789396272378364E-2</v>
      </c>
      <c r="K81" s="15"/>
      <c r="L81" s="29">
        <v>0.79500000000000004</v>
      </c>
      <c r="M81" s="29">
        <v>0.44700000000000001</v>
      </c>
      <c r="N81" s="15"/>
      <c r="P81" s="15">
        <f t="shared" si="6"/>
        <v>9.7722652082431402E-3</v>
      </c>
      <c r="Q81" s="15">
        <f t="shared" si="7"/>
        <v>-1.2052175909858551E-2</v>
      </c>
      <c r="R81" s="15">
        <f t="shared" si="8"/>
        <v>1.3035023612625019E-3</v>
      </c>
      <c r="S81" s="15">
        <f t="shared" si="9"/>
        <v>-6.9042605584639224E-4</v>
      </c>
      <c r="T81" s="15">
        <f t="shared" si="10"/>
        <v>-2.9025116504898956E-2</v>
      </c>
      <c r="U81" s="15">
        <f t="shared" si="11"/>
        <v>2.9025546287198938E-3</v>
      </c>
      <c r="W81" s="15">
        <f xml:space="preserve"> -(G81/G80-1)*([8]CpteExploitation!$EG87+[8]CpteExploitation!$HD87)/([8]CpteExploitation!$L87)</f>
        <v>4.5932633159439006E-3</v>
      </c>
    </row>
    <row r="82" spans="1:23" x14ac:dyDescent="0.25">
      <c r="A82" s="14" t="s">
        <v>260</v>
      </c>
      <c r="B82" s="11">
        <v>2.2152152152152153E-2</v>
      </c>
      <c r="C82" s="11">
        <v>1.0383809588328784E-2</v>
      </c>
      <c r="D82" s="11">
        <v>1.3094555873925502</v>
      </c>
      <c r="E82" s="11">
        <v>0.76159492826159492</v>
      </c>
      <c r="F82" s="11">
        <v>0.93085234816226659</v>
      </c>
      <c r="G82" s="11">
        <v>1.0989010989010998E-3</v>
      </c>
      <c r="I82" s="15">
        <v>0.49670329670329672</v>
      </c>
      <c r="J82" s="15">
        <f>I82-I81</f>
        <v>6.6514617458013681E-2</v>
      </c>
      <c r="K82" s="15"/>
      <c r="L82" s="29">
        <v>0.91</v>
      </c>
      <c r="M82" s="29">
        <v>0.45700000000000002</v>
      </c>
      <c r="N82" s="15"/>
      <c r="P82" s="15">
        <f t="shared" si="6"/>
        <v>-1.7844338556450574E-2</v>
      </c>
      <c r="Q82" s="15">
        <f t="shared" si="7"/>
        <v>-3.2872647449575412E-3</v>
      </c>
      <c r="R82" s="15">
        <f t="shared" si="8"/>
        <v>-1.0488187273612973E-3</v>
      </c>
      <c r="S82" s="15">
        <f t="shared" si="9"/>
        <v>-7.7771095666904187E-4</v>
      </c>
      <c r="T82" s="15">
        <f t="shared" si="10"/>
        <v>9.3811319773135907E-2</v>
      </c>
      <c r="U82" s="15">
        <f t="shared" si="11"/>
        <v>-4.3385693296837807E-3</v>
      </c>
      <c r="W82" s="15">
        <f xml:space="preserve"> -(G82/G81-1)*([8]CpteExploitation!$EG88+[8]CpteExploitation!$HD88)/([8]CpteExploitation!$L88)</f>
        <v>7.7061303476397792E-3</v>
      </c>
    </row>
    <row r="83" spans="1:23" x14ac:dyDescent="0.25">
      <c r="A83" s="14" t="s">
        <v>261</v>
      </c>
      <c r="B83" s="11">
        <v>2.2199407566985324E-2</v>
      </c>
      <c r="C83" s="11">
        <v>1.0604366572124794E-2</v>
      </c>
      <c r="D83" s="11">
        <v>1.3100558659217878</v>
      </c>
      <c r="E83" s="11">
        <v>0.76272384542884075</v>
      </c>
      <c r="F83" s="11">
        <v>0.90576941444729331</v>
      </c>
      <c r="G83" s="11">
        <v>-3.3707865168539318E-3</v>
      </c>
      <c r="I83" s="15">
        <v>0.47640449438202243</v>
      </c>
      <c r="J83" s="15">
        <f>I83-I82</f>
        <v>-2.029880232127429E-2</v>
      </c>
      <c r="K83" s="15"/>
      <c r="L83" s="29">
        <v>0.89</v>
      </c>
      <c r="M83" s="29">
        <v>0.46899999999999997</v>
      </c>
      <c r="N83" s="15"/>
      <c r="P83" s="15">
        <f t="shared" si="6"/>
        <v>1.0712984141749563E-3</v>
      </c>
      <c r="Q83" s="15">
        <f t="shared" si="7"/>
        <v>-1.0666916759165939E-2</v>
      </c>
      <c r="R83" s="15">
        <f t="shared" si="8"/>
        <v>-2.302167106637006E-4</v>
      </c>
      <c r="S83" s="15">
        <f t="shared" si="9"/>
        <v>-7.4441110256380841E-4</v>
      </c>
      <c r="T83" s="15">
        <f t="shared" si="10"/>
        <v>-1.3532322509796054E-2</v>
      </c>
      <c r="U83" s="15">
        <f t="shared" si="11"/>
        <v>3.8037663467402547E-3</v>
      </c>
      <c r="W83" s="15">
        <f xml:space="preserve"> -(G83/G82-1)*([8]CpteExploitation!$EG89+[8]CpteExploitation!$HD89)/([8]CpteExploitation!$L89)</f>
        <v>4.469687615755032E-3</v>
      </c>
    </row>
    <row r="84" spans="1:23" x14ac:dyDescent="0.25">
      <c r="A84" s="14" t="s">
        <v>262</v>
      </c>
      <c r="B84" s="11">
        <v>2.254278563214503E-2</v>
      </c>
      <c r="C84" s="11">
        <v>1.0884414221262663E-2</v>
      </c>
      <c r="D84" s="11">
        <v>1.307277628032345</v>
      </c>
      <c r="E84" s="11">
        <v>0.76398565920313866</v>
      </c>
      <c r="F84" s="11">
        <v>0.87198370686878857</v>
      </c>
      <c r="G84" s="11">
        <v>-5.701254275940708E-3</v>
      </c>
      <c r="I84" s="15">
        <v>0.45267958950969217</v>
      </c>
      <c r="J84" s="15">
        <f>I84-I83</f>
        <v>-2.3724904872330255E-2</v>
      </c>
      <c r="K84" s="15"/>
      <c r="L84" s="29">
        <v>0.877</v>
      </c>
      <c r="M84" s="29">
        <v>0.48499999999999999</v>
      </c>
      <c r="N84" s="15"/>
      <c r="P84" s="15">
        <f t="shared" si="6"/>
        <v>8.1510583222386013E-3</v>
      </c>
      <c r="Q84" s="15">
        <f t="shared" si="7"/>
        <v>-1.3916500366479592E-2</v>
      </c>
      <c r="R84" s="15">
        <f t="shared" si="8"/>
        <v>1.1175383869893303E-3</v>
      </c>
      <c r="S84" s="15">
        <f t="shared" si="9"/>
        <v>-8.7178777743932576E-4</v>
      </c>
      <c r="T84" s="15">
        <f t="shared" si="10"/>
        <v>-1.9656138489353141E-2</v>
      </c>
      <c r="U84" s="15">
        <f t="shared" si="11"/>
        <v>1.450925051713875E-3</v>
      </c>
      <c r="W84" s="15">
        <f xml:space="preserve"> -(G84/G83-1)*([8]CpteExploitation!$EG90+[8]CpteExploitation!$HD90)/([8]CpteExploitation!$L90)</f>
        <v>2.3304677590867758E-3</v>
      </c>
    </row>
    <row r="85" spans="1:23" x14ac:dyDescent="0.25">
      <c r="A85" s="14" t="s">
        <v>263</v>
      </c>
      <c r="B85" s="11">
        <v>2.3066508715518703E-2</v>
      </c>
      <c r="C85" s="11">
        <v>1.1171861207848443E-2</v>
      </c>
      <c r="D85" s="11">
        <v>1.3023255813953487</v>
      </c>
      <c r="E85" s="11">
        <v>0.76530715857167042</v>
      </c>
      <c r="F85" s="11">
        <v>0.80549801081413741</v>
      </c>
      <c r="G85" s="11">
        <v>-5.9453032104637305E-3</v>
      </c>
      <c r="I85" s="15">
        <v>0.40665873959571941</v>
      </c>
      <c r="J85" s="15">
        <f>I85-I84</f>
        <v>-4.6020849913972761E-2</v>
      </c>
      <c r="K85" s="15"/>
      <c r="L85" s="29">
        <v>0.84099999999999997</v>
      </c>
      <c r="M85" s="29">
        <v>0.504</v>
      </c>
      <c r="N85" s="15"/>
      <c r="P85" s="15">
        <f t="shared" si="6"/>
        <v>1.2848022252885272E-2</v>
      </c>
      <c r="Q85" s="15">
        <f t="shared" si="7"/>
        <v>-1.4604774112985617E-2</v>
      </c>
      <c r="R85" s="15">
        <f t="shared" si="8"/>
        <v>2.094879478136428E-3</v>
      </c>
      <c r="S85" s="15">
        <f t="shared" si="9"/>
        <v>-9.5658573164218849E-4</v>
      </c>
      <c r="T85" s="15">
        <f t="shared" si="10"/>
        <v>-4.2165960241753307E-2</v>
      </c>
      <c r="U85" s="15">
        <f t="shared" si="11"/>
        <v>-3.236431558613348E-3</v>
      </c>
      <c r="W85" s="15">
        <f xml:space="preserve"> -(G85/G84-1)*([8]CpteExploitation!$EG91+[8]CpteExploitation!$HD91)/([8]CpteExploitation!$L91)</f>
        <v>2.4404893452302243E-4</v>
      </c>
    </row>
    <row r="86" spans="1:23" x14ac:dyDescent="0.25">
      <c r="A86" s="14" t="s">
        <v>264</v>
      </c>
      <c r="B86" s="11">
        <v>2.2167122086158619E-2</v>
      </c>
      <c r="C86" s="11">
        <v>1.1422769127894259E-2</v>
      </c>
      <c r="D86" s="11">
        <v>1.3042394014962593</v>
      </c>
      <c r="E86" s="11">
        <v>0.76675775056505746</v>
      </c>
      <c r="F86" s="11">
        <v>0.93802159405750185</v>
      </c>
      <c r="G86" s="11">
        <v>-5.2521008403361323E-3</v>
      </c>
      <c r="I86" s="15">
        <v>0.45588235294117646</v>
      </c>
      <c r="J86" s="15">
        <f>I86-I85</f>
        <v>4.9223613345457051E-2</v>
      </c>
      <c r="K86" s="15"/>
      <c r="L86" s="29">
        <v>0.95199999999999996</v>
      </c>
      <c r="M86" s="29">
        <v>0.52300000000000002</v>
      </c>
      <c r="N86" s="15"/>
      <c r="P86" s="15">
        <f t="shared" si="6"/>
        <v>-2.3366792483321509E-2</v>
      </c>
      <c r="Q86" s="15">
        <f t="shared" si="7"/>
        <v>-1.3459328073494568E-2</v>
      </c>
      <c r="R86" s="15">
        <f t="shared" si="8"/>
        <v>-8.8067583716092753E-4</v>
      </c>
      <c r="S86" s="15">
        <f t="shared" si="9"/>
        <v>-1.1359103089359365E-3</v>
      </c>
      <c r="T86" s="15">
        <f t="shared" si="10"/>
        <v>9.8596895006055896E-2</v>
      </c>
      <c r="U86" s="15">
        <f t="shared" si="11"/>
        <v>-1.0530574957685918E-2</v>
      </c>
      <c r="W86" s="15">
        <f xml:space="preserve"> -(G86/G85-1)*([8]CpteExploitation!$EG92+[8]CpteExploitation!$HD92)/([8]CpteExploitation!$L92)</f>
        <v>-6.9320237012759835E-4</v>
      </c>
    </row>
    <row r="87" spans="1:23" x14ac:dyDescent="0.25">
      <c r="A87" s="14" t="s">
        <v>265</v>
      </c>
      <c r="B87" s="11">
        <v>2.3049001814882029E-2</v>
      </c>
      <c r="C87" s="11">
        <v>1.1566353576343667E-2</v>
      </c>
      <c r="D87" s="11">
        <v>1.2995169082125606</v>
      </c>
      <c r="E87" s="11">
        <v>0.76803118908382062</v>
      </c>
      <c r="F87" s="11">
        <v>0.82109128560764777</v>
      </c>
      <c r="G87" s="11">
        <v>-4.5351473922902496E-3</v>
      </c>
      <c r="I87" s="15">
        <v>0.39342403628117911</v>
      </c>
      <c r="J87" s="15">
        <f>I87-I86</f>
        <v>-6.2458316659997348E-2</v>
      </c>
      <c r="K87" s="15"/>
      <c r="L87" s="29">
        <v>0.88200000000000001</v>
      </c>
      <c r="M87" s="29">
        <v>0.53800000000000003</v>
      </c>
      <c r="N87" s="15"/>
      <c r="P87" s="15">
        <f t="shared" si="6"/>
        <v>2.1855703341331457E-2</v>
      </c>
      <c r="Q87" s="15">
        <f t="shared" si="7"/>
        <v>-6.9055892983309296E-3</v>
      </c>
      <c r="R87" s="15">
        <f t="shared" si="8"/>
        <v>1.9892014776924285E-3</v>
      </c>
      <c r="S87" s="15">
        <f t="shared" si="9"/>
        <v>-9.1239846940246029E-4</v>
      </c>
      <c r="T87" s="15">
        <f t="shared" si="10"/>
        <v>-6.8482404330373503E-2</v>
      </c>
      <c r="U87" s="15">
        <f t="shared" si="11"/>
        <v>-1.0002829380914333E-2</v>
      </c>
      <c r="W87" s="15">
        <f xml:space="preserve"> -(G87/G86-1)*([8]CpteExploitation!$EG93+[8]CpteExploitation!$HD93)/([8]CpteExploitation!$L93)</f>
        <v>-7.1695344804588272E-4</v>
      </c>
    </row>
    <row r="88" spans="1:23" x14ac:dyDescent="0.25">
      <c r="A88" s="14" t="s">
        <v>266</v>
      </c>
      <c r="B88" s="11">
        <v>2.3500468603561388E-2</v>
      </c>
      <c r="C88" s="11">
        <v>1.1673420064175381E-2</v>
      </c>
      <c r="D88" s="11">
        <v>1.3028169014084507</v>
      </c>
      <c r="E88" s="11">
        <v>0.76921274601686973</v>
      </c>
      <c r="F88" s="11">
        <v>0.80364912097829178</v>
      </c>
      <c r="G88" s="11">
        <v>-1.1160714285714296E-3</v>
      </c>
      <c r="I88" s="15">
        <v>0.3828125</v>
      </c>
      <c r="J88" s="15">
        <f>I88-I87</f>
        <v>-1.0611536281179113E-2</v>
      </c>
      <c r="K88" s="15"/>
      <c r="L88" s="29">
        <v>0.89600000000000002</v>
      </c>
      <c r="M88" s="29">
        <v>0.55500000000000005</v>
      </c>
      <c r="N88" s="15"/>
      <c r="P88" s="15">
        <f t="shared" si="6"/>
        <v>1.194778437539345E-2</v>
      </c>
      <c r="Q88" s="15">
        <f t="shared" si="7"/>
        <v>-5.646388841112621E-3</v>
      </c>
      <c r="R88" s="15">
        <f t="shared" si="8"/>
        <v>-1.5489763980708444E-3</v>
      </c>
      <c r="S88" s="15">
        <f t="shared" si="9"/>
        <v>-9.3840321425681312E-4</v>
      </c>
      <c r="T88" s="15">
        <f t="shared" si="10"/>
        <v>-1.2957542110675754E-2</v>
      </c>
      <c r="U88" s="15">
        <f t="shared" si="11"/>
        <v>-1.4680100924565308E-3</v>
      </c>
      <c r="W88" s="15">
        <f xml:space="preserve"> -(G88/G87-1)*([8]CpteExploitation!$EG94+[8]CpteExploitation!$HD94)/([8]CpteExploitation!$L94)</f>
        <v>-3.4190759637188197E-3</v>
      </c>
    </row>
    <row r="89" spans="1:23" x14ac:dyDescent="0.25">
      <c r="A89" s="14" t="s">
        <v>267</v>
      </c>
      <c r="B89" s="11">
        <v>2.3518043384092496E-2</v>
      </c>
      <c r="C89" s="11">
        <v>1.1764367570105757E-2</v>
      </c>
      <c r="D89" s="11">
        <v>1.3073394495412842</v>
      </c>
      <c r="E89" s="11">
        <v>0.77025090800039986</v>
      </c>
      <c r="F89" s="11">
        <v>0.83776355827447846</v>
      </c>
      <c r="G89" s="11">
        <v>0</v>
      </c>
      <c r="I89" s="15">
        <v>0.3976793248945148</v>
      </c>
      <c r="J89" s="15">
        <f>I89-I88</f>
        <v>1.4866824894514796E-2</v>
      </c>
      <c r="K89" s="15"/>
      <c r="L89" s="29">
        <v>0.94799999999999995</v>
      </c>
      <c r="M89" s="29">
        <v>0.56999999999999995</v>
      </c>
      <c r="N89" s="15"/>
      <c r="P89" s="15">
        <f t="shared" si="6"/>
        <v>4.6323179607666068E-4</v>
      </c>
      <c r="Q89" s="15">
        <f t="shared" si="7"/>
        <v>-4.8258926117999371E-3</v>
      </c>
      <c r="R89" s="15">
        <f t="shared" si="8"/>
        <v>-2.1502293577980967E-3</v>
      </c>
      <c r="S89" s="15">
        <f t="shared" si="9"/>
        <v>-8.3599489009505068E-4</v>
      </c>
      <c r="T89" s="15">
        <f t="shared" si="10"/>
        <v>2.6294003209451904E-2</v>
      </c>
      <c r="U89" s="15">
        <f t="shared" si="11"/>
        <v>-4.0782932513206832E-3</v>
      </c>
      <c r="W89" s="15">
        <f xml:space="preserve"> -(G89/G88-1)*([8]CpteExploitation!$EG95+[8]CpteExploitation!$HD95)/([8]CpteExploitation!$L95)</f>
        <v>-1.1160714285714296E-3</v>
      </c>
    </row>
    <row r="90" spans="1:23" x14ac:dyDescent="0.25">
      <c r="A90" s="14" t="s">
        <v>268</v>
      </c>
      <c r="B90" s="11">
        <v>2.3161350222163275E-2</v>
      </c>
      <c r="C90" s="11">
        <v>1.1707324193306399E-2</v>
      </c>
      <c r="D90" s="11">
        <v>1.3115124153498869</v>
      </c>
      <c r="E90" s="11">
        <v>0.77117182837058162</v>
      </c>
      <c r="F90" s="11">
        <v>0.95558874562681873</v>
      </c>
      <c r="G90" s="11">
        <v>3.6832412523020255E-3</v>
      </c>
      <c r="I90" s="15">
        <v>0.46224677716390422</v>
      </c>
      <c r="J90" s="15">
        <f>I90-I89</f>
        <v>6.4567452269389425E-2</v>
      </c>
      <c r="K90" s="15"/>
      <c r="L90" s="29">
        <v>1.0860000000000001</v>
      </c>
      <c r="M90" s="29">
        <v>0.58099999999999996</v>
      </c>
      <c r="N90" s="15"/>
      <c r="P90" s="15">
        <f t="shared" ref="P90:P153" si="12">(B90/B89-1)*(M89/L89)</f>
        <v>-9.1192708503188679E-3</v>
      </c>
      <c r="Q90" s="15">
        <f t="shared" ref="Q90:Q153" si="13" xml:space="preserve"> -(C90/C89-1)*(M89/L89)</f>
        <v>2.9154336330705212E-3</v>
      </c>
      <c r="R90" s="15">
        <f t="shared" ref="R90:R153" si="14" xml:space="preserve"> -(D90/D89-1)*(M89/L89)</f>
        <v>-1.9192121229438949E-3</v>
      </c>
      <c r="S90" s="15">
        <f t="shared" ref="S90:S153" si="15" xml:space="preserve"> -(E90/E89-1)*(M89/L89)</f>
        <v>-7.1887996280865557E-4</v>
      </c>
      <c r="T90" s="15">
        <f t="shared" ref="T90:T153" si="16" xml:space="preserve"> (F90/F89-1)*(M89/L89)</f>
        <v>8.4563547218615531E-2</v>
      </c>
      <c r="U90" s="15">
        <f t="shared" si="11"/>
        <v>-1.1154165646225206E-2</v>
      </c>
      <c r="W90" s="15" t="e">
        <f xml:space="preserve"> -(G90/G89-1)*([8]CpteExploitation!$EG96+[8]CpteExploitation!$HD96)/([8]CpteExploitation!$L96)</f>
        <v>#DIV/0!</v>
      </c>
    </row>
    <row r="91" spans="1:23" x14ac:dyDescent="0.25">
      <c r="A91" s="14" t="s">
        <v>269</v>
      </c>
      <c r="B91" s="11">
        <v>2.3373909582407374E-2</v>
      </c>
      <c r="C91" s="11">
        <v>1.1735685833210906E-2</v>
      </c>
      <c r="D91" s="11">
        <v>1.3053097345132743</v>
      </c>
      <c r="E91" s="11">
        <v>0.77193273408736607</v>
      </c>
      <c r="F91" s="11">
        <v>0.97151172838572986</v>
      </c>
      <c r="G91" s="11">
        <v>4.4130626654898496E-3</v>
      </c>
      <c r="I91" s="15">
        <v>0.47484554280670788</v>
      </c>
      <c r="J91" s="15">
        <f>I91-I90</f>
        <v>1.2598765642803655E-2</v>
      </c>
      <c r="K91" s="15"/>
      <c r="L91" s="29">
        <v>1.133</v>
      </c>
      <c r="M91" s="29">
        <v>0.59</v>
      </c>
      <c r="N91" s="15"/>
      <c r="P91" s="15">
        <f t="shared" si="12"/>
        <v>4.9097871830142536E-3</v>
      </c>
      <c r="Q91" s="15">
        <f t="shared" si="13"/>
        <v>-1.2960447615076745E-3</v>
      </c>
      <c r="R91" s="15">
        <f t="shared" si="14"/>
        <v>2.5301911699994479E-3</v>
      </c>
      <c r="S91" s="15">
        <f t="shared" si="15"/>
        <v>-5.2786880563499786E-4</v>
      </c>
      <c r="T91" s="15">
        <f t="shared" si="16"/>
        <v>8.9145557589863332E-3</v>
      </c>
      <c r="U91" s="15">
        <f t="shared" si="11"/>
        <v>-1.9318549020537071E-3</v>
      </c>
      <c r="W91" s="15">
        <f xml:space="preserve"> -(G91/G90-1)*([8]CpteExploitation!$EG97+[8]CpteExploitation!$HD97)/([8]CpteExploitation!$L97)</f>
        <v>-7.2982141318782431E-4</v>
      </c>
    </row>
    <row r="92" spans="1:23" x14ac:dyDescent="0.25">
      <c r="A92" s="14" t="s">
        <v>270</v>
      </c>
      <c r="B92" s="11">
        <v>2.3867653925688747E-2</v>
      </c>
      <c r="C92" s="11">
        <v>1.1935014313774439E-2</v>
      </c>
      <c r="D92" s="11">
        <v>1.3110151187904966</v>
      </c>
      <c r="E92" s="11">
        <v>0.77256353812287371</v>
      </c>
      <c r="F92" s="11">
        <v>0.84272873438066109</v>
      </c>
      <c r="G92" s="11">
        <v>3.9603960396039604E-3</v>
      </c>
      <c r="I92" s="15">
        <v>0.39504950495049507</v>
      </c>
      <c r="J92" s="15">
        <f>I92-I91</f>
        <v>-7.9796037856212809E-2</v>
      </c>
      <c r="K92" s="15"/>
      <c r="L92" s="29">
        <v>1.01</v>
      </c>
      <c r="M92" s="29">
        <v>0.60699999999999998</v>
      </c>
      <c r="N92" s="15"/>
      <c r="P92" s="15">
        <f t="shared" si="12"/>
        <v>1.1000004811093998E-2</v>
      </c>
      <c r="Q92" s="15">
        <f t="shared" si="13"/>
        <v>-8.8446974819334136E-3</v>
      </c>
      <c r="R92" s="15">
        <f t="shared" si="14"/>
        <v>-2.276110938485914E-3</v>
      </c>
      <c r="S92" s="15">
        <f t="shared" si="15"/>
        <v>-4.2553678399497448E-4</v>
      </c>
      <c r="T92" s="15">
        <f t="shared" si="16"/>
        <v>-6.9029157271314465E-2</v>
      </c>
      <c r="U92" s="15">
        <f t="shared" si="11"/>
        <v>-1.0220540191578059E-2</v>
      </c>
      <c r="W92" s="15">
        <f xml:space="preserve"> -(G92/G91-1)*([8]CpteExploitation!$EG98+[8]CpteExploitation!$HD98)/([8]CpteExploitation!$L98)</f>
        <v>4.5266662588588891E-4</v>
      </c>
    </row>
    <row r="93" spans="1:23" x14ac:dyDescent="0.25">
      <c r="A93" s="14" t="s">
        <v>271</v>
      </c>
      <c r="B93" s="11">
        <v>2.3432231962238703E-2</v>
      </c>
      <c r="C93" s="11">
        <v>1.2158245039545591E-2</v>
      </c>
      <c r="D93" s="11">
        <v>1.3164556962025318</v>
      </c>
      <c r="E93" s="11">
        <v>0.77302764666217116</v>
      </c>
      <c r="F93" s="11">
        <v>0.8698953982641805</v>
      </c>
      <c r="G93" s="11">
        <v>1.9455252918287921E-3</v>
      </c>
      <c r="I93" s="15">
        <v>0.39007782101167315</v>
      </c>
      <c r="J93" s="15">
        <f>I93-I92</f>
        <v>-4.9716839388219136E-3</v>
      </c>
      <c r="K93" s="15"/>
      <c r="L93" s="29">
        <v>1.028</v>
      </c>
      <c r="M93" s="29">
        <v>0.624</v>
      </c>
      <c r="N93" s="15"/>
      <c r="P93" s="15">
        <f t="shared" si="12"/>
        <v>-1.0963971982318564E-2</v>
      </c>
      <c r="Q93" s="15">
        <f t="shared" si="13"/>
        <v>-1.1240829081237091E-2</v>
      </c>
      <c r="R93" s="15">
        <f t="shared" si="14"/>
        <v>-2.4940468730418339E-3</v>
      </c>
      <c r="S93" s="15">
        <f t="shared" si="15"/>
        <v>-3.610377958833831E-4</v>
      </c>
      <c r="T93" s="15">
        <f t="shared" si="16"/>
        <v>1.9373845166349983E-2</v>
      </c>
      <c r="U93" s="15">
        <f t="shared" si="11"/>
        <v>7.1435662730897492E-4</v>
      </c>
      <c r="W93" s="15">
        <f xml:space="preserve"> -(G93/G92-1)*([8]CpteExploitation!$EG99+[8]CpteExploitation!$HD99)/([8]CpteExploitation!$L99)</f>
        <v>2.0148707477751684E-3</v>
      </c>
    </row>
    <row r="94" spans="1:23" x14ac:dyDescent="0.25">
      <c r="A94" s="14" t="s">
        <v>272</v>
      </c>
      <c r="B94" s="11">
        <v>2.2350925291295409E-2</v>
      </c>
      <c r="C94" s="11">
        <v>1.2415140532642612E-2</v>
      </c>
      <c r="D94" s="11">
        <v>1.3112033195020747</v>
      </c>
      <c r="E94" s="11">
        <v>0.77340644276901982</v>
      </c>
      <c r="F94" s="11">
        <v>0.88504658124844537</v>
      </c>
      <c r="G94" s="11">
        <v>-1.0070493454179263E-3</v>
      </c>
      <c r="I94" s="15">
        <v>0.364551863041289</v>
      </c>
      <c r="J94" s="15">
        <f>I94-I93</f>
        <v>-2.552595797038415E-2</v>
      </c>
      <c r="K94" s="15"/>
      <c r="L94" s="29">
        <v>0.99299999999999999</v>
      </c>
      <c r="M94" s="29">
        <v>0.63200000000000001</v>
      </c>
      <c r="N94" s="15"/>
      <c r="P94" s="15">
        <f t="shared" si="12"/>
        <v>-2.8010876545574472E-2</v>
      </c>
      <c r="Q94" s="15">
        <f t="shared" si="13"/>
        <v>-1.2825581602941527E-2</v>
      </c>
      <c r="R94" s="15">
        <f t="shared" si="14"/>
        <v>2.4218157159695114E-3</v>
      </c>
      <c r="S94" s="15">
        <f t="shared" si="15"/>
        <v>-2.9744176908134344E-4</v>
      </c>
      <c r="T94" s="15">
        <f t="shared" si="16"/>
        <v>1.0572336678432602E-2</v>
      </c>
      <c r="U94" s="15">
        <f t="shared" si="11"/>
        <v>2.6137895528110782E-3</v>
      </c>
      <c r="W94" s="15">
        <f xml:space="preserve"> -(G94/G93-1)*([8]CpteExploitation!$EG100+[8]CpteExploitation!$HD100)/([8]CpteExploitation!$L100)</f>
        <v>2.9525746372467188E-3</v>
      </c>
    </row>
    <row r="95" spans="1:23" x14ac:dyDescent="0.25">
      <c r="A95" s="14" t="s">
        <v>273</v>
      </c>
      <c r="B95" s="11">
        <v>2.1248873795827846E-2</v>
      </c>
      <c r="C95" s="11">
        <v>1.2595982036286571E-2</v>
      </c>
      <c r="D95" s="11">
        <v>1.3136456211812628</v>
      </c>
      <c r="E95" s="11">
        <v>0.77399681197588199</v>
      </c>
      <c r="F95" s="11">
        <v>0.99705293134072859</v>
      </c>
      <c r="G95" s="11">
        <v>-1.8744142455482647E-3</v>
      </c>
      <c r="I95" s="15">
        <v>0.39737582005623245</v>
      </c>
      <c r="J95" s="15">
        <f>I95-I94</f>
        <v>3.282395701494345E-2</v>
      </c>
      <c r="K95" s="15"/>
      <c r="L95" s="29">
        <v>1.0669999999999999</v>
      </c>
      <c r="M95" s="29">
        <v>0.64500000000000002</v>
      </c>
      <c r="N95" s="15"/>
      <c r="P95" s="15">
        <f t="shared" si="12"/>
        <v>-3.1381537038098158E-2</v>
      </c>
      <c r="Q95" s="15">
        <f t="shared" si="13"/>
        <v>-9.2707378213411525E-3</v>
      </c>
      <c r="R95" s="15">
        <f t="shared" si="14"/>
        <v>-1.1854878241376449E-3</v>
      </c>
      <c r="S95" s="15">
        <f t="shared" si="15"/>
        <v>-4.858293424559899E-4</v>
      </c>
      <c r="T95" s="15">
        <f t="shared" si="16"/>
        <v>8.054606833763743E-2</v>
      </c>
      <c r="U95" s="15">
        <f t="shared" si="11"/>
        <v>-5.3985192966610474E-3</v>
      </c>
      <c r="W95" s="15">
        <f xml:space="preserve"> -(G95/G94-1)*([8]CpteExploitation!$EG101+[8]CpteExploitation!$HD101)/([8]CpteExploitation!$L101)</f>
        <v>8.6736490013033835E-4</v>
      </c>
    </row>
    <row r="96" spans="1:23" x14ac:dyDescent="0.25">
      <c r="A96" s="14" t="s">
        <v>274</v>
      </c>
      <c r="B96" s="11">
        <v>2.1506987767051199E-2</v>
      </c>
      <c r="C96" s="11">
        <v>1.2814330763645895E-2</v>
      </c>
      <c r="D96" s="11">
        <v>1.3162055335968379</v>
      </c>
      <c r="E96" s="11">
        <v>0.77475342418011361</v>
      </c>
      <c r="F96" s="11">
        <v>0.88765084232509306</v>
      </c>
      <c r="G96" s="11">
        <v>0</v>
      </c>
      <c r="I96" s="15">
        <v>0.31551901336074001</v>
      </c>
      <c r="J96" s="15">
        <f>I96-I95</f>
        <v>-8.1856806695492446E-2</v>
      </c>
      <c r="K96" s="15"/>
      <c r="L96" s="29">
        <v>0.97299999999999998</v>
      </c>
      <c r="M96" s="29">
        <v>0.66600000000000004</v>
      </c>
      <c r="N96" s="15"/>
      <c r="P96" s="15">
        <f t="shared" si="12"/>
        <v>7.342955407630824E-3</v>
      </c>
      <c r="Q96" s="15">
        <f t="shared" si="13"/>
        <v>-1.0478857333354073E-2</v>
      </c>
      <c r="R96" s="15">
        <f t="shared" si="14"/>
        <v>-1.1779915614314811E-3</v>
      </c>
      <c r="S96" s="15">
        <f t="shared" si="15"/>
        <v>-5.9092105642778909E-4</v>
      </c>
      <c r="T96" s="15">
        <f t="shared" si="16"/>
        <v>-6.6328884788891818E-2</v>
      </c>
      <c r="U96" s="15">
        <f t="shared" si="11"/>
        <v>-1.0623107363018108E-2</v>
      </c>
      <c r="W96" s="15">
        <f xml:space="preserve"> -(G96/G95-1)*([8]CpteExploitation!$EG102+[8]CpteExploitation!$HD102)/([8]CpteExploitation!$L102)</f>
        <v>-1.8744142455482647E-3</v>
      </c>
    </row>
    <row r="97" spans="1:23" x14ac:dyDescent="0.25">
      <c r="A97" s="14" t="s">
        <v>275</v>
      </c>
      <c r="B97" s="11">
        <v>2.1317761896461566E-2</v>
      </c>
      <c r="C97" s="11">
        <v>1.3035099721580687E-2</v>
      </c>
      <c r="D97" s="11">
        <v>1.3187022900763357</v>
      </c>
      <c r="E97" s="11">
        <v>0.7757364476207077</v>
      </c>
      <c r="F97" s="11">
        <v>1.0020820475807428</v>
      </c>
      <c r="G97" s="11">
        <v>4.5167118337850025E-3</v>
      </c>
      <c r="I97" s="15">
        <v>0.37127371273712734</v>
      </c>
      <c r="J97" s="15">
        <f>I97-I96</f>
        <v>5.5754699376387329E-2</v>
      </c>
      <c r="K97" s="15"/>
      <c r="L97" s="29">
        <v>1.107</v>
      </c>
      <c r="M97" s="29">
        <v>0.69099999999999995</v>
      </c>
      <c r="N97" s="15"/>
      <c r="P97" s="15">
        <f t="shared" si="12"/>
        <v>-6.0222989849509721E-3</v>
      </c>
      <c r="Q97" s="15">
        <f t="shared" si="13"/>
        <v>-1.1792434340405149E-2</v>
      </c>
      <c r="R97" s="15">
        <f t="shared" si="14"/>
        <v>-1.2984160109206879E-3</v>
      </c>
      <c r="S97" s="15">
        <f t="shared" si="15"/>
        <v>-8.6848387307152694E-4</v>
      </c>
      <c r="T97" s="15">
        <f t="shared" si="16"/>
        <v>8.8239632680955332E-2</v>
      </c>
      <c r="U97" s="15">
        <f t="shared" si="11"/>
        <v>-1.2503300095219674E-2</v>
      </c>
      <c r="W97" s="15" t="e">
        <f xml:space="preserve"> -(G97/G96-1)*([8]CpteExploitation!$EG103+[8]CpteExploitation!$HD103)/([8]CpteExploitation!$L103)</f>
        <v>#DIV/0!</v>
      </c>
    </row>
    <row r="98" spans="1:23" x14ac:dyDescent="0.25">
      <c r="A98" s="14" t="s">
        <v>276</v>
      </c>
      <c r="B98" s="11">
        <v>2.1093153915516406E-2</v>
      </c>
      <c r="C98" s="11">
        <v>1.3345716014550205E-2</v>
      </c>
      <c r="D98" s="11">
        <v>1.3119266055045871</v>
      </c>
      <c r="E98" s="11">
        <v>0.7768953318998405</v>
      </c>
      <c r="F98" s="11">
        <v>1.0354002254791432</v>
      </c>
      <c r="G98" s="11">
        <v>1.1324041811846689E-2</v>
      </c>
      <c r="I98" s="15">
        <v>0.36585365853658536</v>
      </c>
      <c r="J98" s="15">
        <f>I98-I97</f>
        <v>-5.4200542005419794E-3</v>
      </c>
      <c r="K98" s="15"/>
      <c r="L98" s="29">
        <v>1.1479999999999999</v>
      </c>
      <c r="M98" s="29">
        <v>0.71499999999999997</v>
      </c>
      <c r="N98" s="15"/>
      <c r="P98" s="15">
        <f t="shared" si="12"/>
        <v>-6.5767904297230739E-3</v>
      </c>
      <c r="Q98" s="15">
        <f t="shared" si="13"/>
        <v>-1.4874428926298122E-2</v>
      </c>
      <c r="R98" s="15">
        <f t="shared" si="14"/>
        <v>3.2072797792197373E-3</v>
      </c>
      <c r="S98" s="15">
        <f t="shared" si="15"/>
        <v>-9.3251601889744219E-4</v>
      </c>
      <c r="T98" s="15">
        <f t="shared" si="16"/>
        <v>2.0754314210339752E-2</v>
      </c>
      <c r="U98" s="15">
        <f t="shared" si="11"/>
        <v>-6.9979128151828312E-3</v>
      </c>
      <c r="W98" s="15">
        <f xml:space="preserve"> -(G98/G97-1)*([8]CpteExploitation!$EG104+[8]CpteExploitation!$HD104)/([8]CpteExploitation!$L104)</f>
        <v>-6.8073299780616863E-3</v>
      </c>
    </row>
    <row r="99" spans="1:23" x14ac:dyDescent="0.25">
      <c r="A99" s="14" t="s">
        <v>277</v>
      </c>
      <c r="B99" s="11">
        <v>2.1186880033180106E-2</v>
      </c>
      <c r="C99" s="11">
        <v>1.348118960937918E-2</v>
      </c>
      <c r="D99" s="11">
        <v>1.3120567375886525</v>
      </c>
      <c r="E99" s="11">
        <v>0.77772785400753475</v>
      </c>
      <c r="F99" s="11">
        <v>1.0669481967701699</v>
      </c>
      <c r="G99" s="11">
        <v>1.3980263157894739E-2</v>
      </c>
      <c r="I99" s="15">
        <v>0.37664473684210531</v>
      </c>
      <c r="J99" s="15">
        <f>I99-I98</f>
        <v>1.0791078305519952E-2</v>
      </c>
      <c r="K99" s="15"/>
      <c r="L99" s="29">
        <v>1.216</v>
      </c>
      <c r="M99" s="29">
        <v>0.74</v>
      </c>
      <c r="N99" s="15"/>
      <c r="P99" s="15">
        <f t="shared" si="12"/>
        <v>2.7674721558721897E-3</v>
      </c>
      <c r="Q99" s="15">
        <f t="shared" si="13"/>
        <v>-6.3223266388597156E-3</v>
      </c>
      <c r="R99" s="15">
        <f t="shared" si="14"/>
        <v>-6.1778733288868215E-5</v>
      </c>
      <c r="S99" s="15">
        <f t="shared" si="15"/>
        <v>-6.6741723412973211E-4</v>
      </c>
      <c r="T99" s="15">
        <f t="shared" si="16"/>
        <v>1.8976990293513057E-2</v>
      </c>
      <c r="U99" s="15">
        <f t="shared" si="11"/>
        <v>-3.9018615375869779E-3</v>
      </c>
      <c r="W99" s="15">
        <f xml:space="preserve"> -(G99/G98-1)*([8]CpteExploitation!$EG105+[8]CpteExploitation!$HD105)/([8]CpteExploitation!$L105)</f>
        <v>-2.6562213460480507E-3</v>
      </c>
    </row>
    <row r="100" spans="1:23" x14ac:dyDescent="0.25">
      <c r="A100" s="14" t="s">
        <v>278</v>
      </c>
      <c r="B100" s="11">
        <v>2.1079327835478417E-2</v>
      </c>
      <c r="C100" s="11">
        <v>1.3498732039411356E-2</v>
      </c>
      <c r="D100" s="11">
        <v>1.3161512027491411</v>
      </c>
      <c r="E100" s="11">
        <v>0.77830302612056179</v>
      </c>
      <c r="F100" s="11">
        <v>1.1329788342322757</v>
      </c>
      <c r="G100" s="11">
        <v>1.360544217687075E-2</v>
      </c>
      <c r="I100" s="15">
        <v>0.40665154950869242</v>
      </c>
      <c r="J100" s="15">
        <f>I100-I99</f>
        <v>3.0006812666587113E-2</v>
      </c>
      <c r="K100" s="15"/>
      <c r="L100" s="29">
        <v>1.323</v>
      </c>
      <c r="M100" s="29">
        <v>0.76600000000000001</v>
      </c>
      <c r="N100" s="15"/>
      <c r="P100" s="15">
        <f t="shared" si="12"/>
        <v>-3.08923129979313E-3</v>
      </c>
      <c r="Q100" s="15">
        <f t="shared" si="13"/>
        <v>-7.918805587411212E-4</v>
      </c>
      <c r="R100" s="15">
        <f t="shared" si="14"/>
        <v>-1.8990775908845083E-3</v>
      </c>
      <c r="S100" s="15">
        <f t="shared" si="15"/>
        <v>-4.5005782059852193E-4</v>
      </c>
      <c r="T100" s="15">
        <f t="shared" si="16"/>
        <v>3.7661733075739653E-2</v>
      </c>
      <c r="U100" s="15">
        <f t="shared" si="11"/>
        <v>-1.4246731391352532E-3</v>
      </c>
      <c r="W100" s="15">
        <f xml:space="preserve"> -(G100/G99-1)*([8]CpteExploitation!$EG106+[8]CpteExploitation!$HD106)/([8]CpteExploitation!$L106)</f>
        <v>3.7482098102398838E-4</v>
      </c>
    </row>
    <row r="101" spans="1:23" x14ac:dyDescent="0.25">
      <c r="A101" s="14" t="s">
        <v>279</v>
      </c>
      <c r="B101" s="11">
        <v>2.1274760162882187E-2</v>
      </c>
      <c r="C101" s="11">
        <v>1.3505226041893421E-2</v>
      </c>
      <c r="D101" s="11">
        <v>1.317195325542571</v>
      </c>
      <c r="E101" s="11">
        <v>0.77859065497963986</v>
      </c>
      <c r="F101" s="11">
        <v>1.0173786642978278</v>
      </c>
      <c r="G101" s="11">
        <v>1.2976480129764798E-2</v>
      </c>
      <c r="I101" s="15">
        <v>0.3479318734793187</v>
      </c>
      <c r="J101" s="15">
        <f>I101-I100</f>
        <v>-5.8719676029373724E-2</v>
      </c>
      <c r="K101" s="15"/>
      <c r="L101" s="29">
        <v>1.2330000000000001</v>
      </c>
      <c r="M101" s="29">
        <v>0.78900000000000003</v>
      </c>
      <c r="N101" s="15"/>
      <c r="P101" s="15">
        <f t="shared" si="12"/>
        <v>5.3679513514741078E-3</v>
      </c>
      <c r="Q101" s="15">
        <f t="shared" si="13"/>
        <v>-2.7854053113327091E-4</v>
      </c>
      <c r="R101" s="15">
        <f t="shared" si="14"/>
        <v>-4.5931932409384564E-4</v>
      </c>
      <c r="S101" s="15">
        <f t="shared" si="15"/>
        <v>-2.139698907827394E-4</v>
      </c>
      <c r="T101" s="15">
        <f t="shared" si="16"/>
        <v>-5.9075254502236781E-2</v>
      </c>
      <c r="U101" s="15">
        <f t="shared" si="11"/>
        <v>-4.0605431326012006E-3</v>
      </c>
      <c r="W101" s="15">
        <f xml:space="preserve"> -(G101/G100-1)*([8]CpteExploitation!$EG107+[8]CpteExploitation!$HD107)/([8]CpteExploitation!$L107)</f>
        <v>6.2896204710595081E-4</v>
      </c>
    </row>
    <row r="102" spans="1:23" x14ac:dyDescent="0.25">
      <c r="A102" s="14" t="s">
        <v>280</v>
      </c>
      <c r="B102" s="11">
        <v>2.1953327571305099E-2</v>
      </c>
      <c r="C102" s="11">
        <v>1.3422242644081652E-2</v>
      </c>
      <c r="D102" s="11">
        <v>1.3258064516129031</v>
      </c>
      <c r="E102" s="11">
        <v>0.77859982713915299</v>
      </c>
      <c r="F102" s="11">
        <v>0.99122805086178689</v>
      </c>
      <c r="G102" s="11">
        <v>6.9713400464756015E-3</v>
      </c>
      <c r="I102" s="15">
        <v>0.35553834237025567</v>
      </c>
      <c r="J102" s="15">
        <f>I102-I101</f>
        <v>7.6064688909369682E-3</v>
      </c>
      <c r="K102" s="15"/>
      <c r="L102" s="29">
        <v>1.2909999999999999</v>
      </c>
      <c r="M102" s="29">
        <v>0.82199999999999995</v>
      </c>
      <c r="N102" s="15"/>
      <c r="P102" s="15">
        <f t="shared" si="12"/>
        <v>2.0409964551541489E-2</v>
      </c>
      <c r="Q102" s="15">
        <f t="shared" si="13"/>
        <v>3.9319074106361441E-3</v>
      </c>
      <c r="R102" s="15">
        <f t="shared" si="14"/>
        <v>-4.1833451063495019E-3</v>
      </c>
      <c r="S102" s="15">
        <f t="shared" si="15"/>
        <v>-7.5383507152525536E-6</v>
      </c>
      <c r="T102" s="15">
        <f t="shared" si="16"/>
        <v>-1.6448003201195702E-2</v>
      </c>
      <c r="U102" s="15">
        <f t="shared" si="11"/>
        <v>3.9034835870197914E-3</v>
      </c>
      <c r="W102" s="15">
        <f xml:space="preserve"> -(G102/G101-1)*([8]CpteExploitation!$EG108+[8]CpteExploitation!$HD108)/([8]CpteExploitation!$L108)</f>
        <v>6.0051400832891967E-3</v>
      </c>
    </row>
    <row r="103" spans="1:23" x14ac:dyDescent="0.25">
      <c r="A103" s="14" t="s">
        <v>281</v>
      </c>
      <c r="B103" s="11">
        <v>2.2711487706625923E-2</v>
      </c>
      <c r="C103" s="11">
        <v>1.3521556172636291E-2</v>
      </c>
      <c r="D103" s="11">
        <v>1.3276661514683152</v>
      </c>
      <c r="E103" s="11">
        <v>0.77889290179191562</v>
      </c>
      <c r="F103" s="11">
        <v>0.91096168128693567</v>
      </c>
      <c r="G103" s="11">
        <v>4.7206923682140038E-3</v>
      </c>
      <c r="I103" s="15">
        <v>0.31864673485444539</v>
      </c>
      <c r="J103" s="15">
        <f>I103-I102</f>
        <v>-3.6891607515810276E-2</v>
      </c>
      <c r="K103" s="15"/>
      <c r="L103" s="29">
        <v>1.2709999999999999</v>
      </c>
      <c r="M103" s="29">
        <v>0.85899999999999999</v>
      </c>
      <c r="N103" s="15"/>
      <c r="P103" s="15">
        <f t="shared" si="12"/>
        <v>2.1989034604725975E-2</v>
      </c>
      <c r="Q103" s="15">
        <f t="shared" si="13"/>
        <v>-4.711171369625968E-3</v>
      </c>
      <c r="R103" s="15">
        <f t="shared" si="14"/>
        <v>-8.931168941561531E-4</v>
      </c>
      <c r="S103" s="15">
        <f t="shared" si="15"/>
        <v>-2.3966771284453424E-4</v>
      </c>
      <c r="T103" s="15">
        <f t="shared" si="16"/>
        <v>-5.155913373508441E-2</v>
      </c>
      <c r="U103" s="15">
        <f t="shared" si="11"/>
        <v>-1.477552408825189E-3</v>
      </c>
      <c r="W103" s="15">
        <f xml:space="preserve"> -(G103/G102-1)*([8]CpteExploitation!$EG109+[8]CpteExploitation!$HD109)/([8]CpteExploitation!$L109)</f>
        <v>2.2506476782615976E-3</v>
      </c>
    </row>
    <row r="104" spans="1:23" x14ac:dyDescent="0.25">
      <c r="A104" s="14" t="s">
        <v>282</v>
      </c>
      <c r="B104" s="11">
        <v>2.369810792851397E-2</v>
      </c>
      <c r="C104" s="11">
        <v>1.3629764597875495E-2</v>
      </c>
      <c r="D104" s="11">
        <v>1.3303437967115097</v>
      </c>
      <c r="E104" s="11">
        <v>0.77942153673976156</v>
      </c>
      <c r="F104" s="11">
        <v>0.86171159112336537</v>
      </c>
      <c r="G104" s="11">
        <v>5.4432348367029542E-3</v>
      </c>
      <c r="I104" s="15">
        <v>0.30171073094867806</v>
      </c>
      <c r="J104" s="15">
        <f>I104-I103</f>
        <v>-1.6936003905767327E-2</v>
      </c>
      <c r="K104" s="15"/>
      <c r="L104" s="29">
        <v>1.286</v>
      </c>
      <c r="M104" s="29">
        <v>0.89</v>
      </c>
      <c r="N104" s="15"/>
      <c r="P104" s="15">
        <f t="shared" si="12"/>
        <v>2.9359728988768864E-2</v>
      </c>
      <c r="Q104" s="15">
        <f t="shared" si="13"/>
        <v>-5.4085645013195478E-3</v>
      </c>
      <c r="R104" s="15">
        <f t="shared" si="14"/>
        <v>-1.3630499389038664E-3</v>
      </c>
      <c r="S104" s="15">
        <f t="shared" si="15"/>
        <v>-4.5869682918542754E-4</v>
      </c>
      <c r="T104" s="15">
        <f t="shared" si="16"/>
        <v>-3.653882135021088E-2</v>
      </c>
      <c r="U104" s="15">
        <f t="shared" si="11"/>
        <v>-2.5266002749164615E-3</v>
      </c>
      <c r="W104" s="15">
        <f xml:space="preserve"> -(G104/G103-1)*([8]CpteExploitation!$EG110+[8]CpteExploitation!$HD110)/([8]CpteExploitation!$L110)</f>
        <v>-7.2254246848895017E-4</v>
      </c>
    </row>
    <row r="105" spans="1:23" x14ac:dyDescent="0.25">
      <c r="A105" s="14" t="s">
        <v>283</v>
      </c>
      <c r="B105" s="11">
        <v>2.4016387652751291E-2</v>
      </c>
      <c r="C105" s="11">
        <v>1.3848042657821424E-2</v>
      </c>
      <c r="D105" s="11">
        <v>1.3290043290043292</v>
      </c>
      <c r="E105" s="11">
        <v>0.78028537119446217</v>
      </c>
      <c r="F105" s="11">
        <v>0.90113613304829232</v>
      </c>
      <c r="G105" s="11">
        <v>8.6455331412103754E-3</v>
      </c>
      <c r="I105" s="15">
        <v>0.32853025936599428</v>
      </c>
      <c r="J105" s="15">
        <f>I105-I104</f>
        <v>2.6819528417316219E-2</v>
      </c>
      <c r="K105" s="15"/>
      <c r="L105" s="29">
        <v>1.3879999999999999</v>
      </c>
      <c r="M105" s="29">
        <v>0.92100000000000004</v>
      </c>
      <c r="N105" s="15"/>
      <c r="P105" s="15">
        <f t="shared" si="12"/>
        <v>9.2948917894907016E-3</v>
      </c>
      <c r="Q105" s="15">
        <f t="shared" si="13"/>
        <v>-1.1083342855931074E-2</v>
      </c>
      <c r="R105" s="15">
        <f t="shared" si="14"/>
        <v>6.9681484922532518E-4</v>
      </c>
      <c r="S105" s="15">
        <f t="shared" si="15"/>
        <v>-7.6702083020047324E-4</v>
      </c>
      <c r="T105" s="15">
        <f t="shared" si="16"/>
        <v>3.1663123815986419E-2</v>
      </c>
      <c r="U105" s="15">
        <f t="shared" si="11"/>
        <v>-2.9849383512546811E-3</v>
      </c>
      <c r="W105" s="15">
        <f xml:space="preserve"> -(G105/G104-1)*([8]CpteExploitation!$EG111+[8]CpteExploitation!$HD111)/([8]CpteExploitation!$L111)</f>
        <v>-3.2022983045074211E-3</v>
      </c>
    </row>
    <row r="106" spans="1:23" x14ac:dyDescent="0.25">
      <c r="A106" s="14" t="s">
        <v>284</v>
      </c>
      <c r="B106" s="11">
        <v>2.5118025751072959E-2</v>
      </c>
      <c r="C106" s="11">
        <v>1.4193561330315659E-2</v>
      </c>
      <c r="D106" s="11">
        <v>1.3430152143845091</v>
      </c>
      <c r="E106" s="11">
        <v>0.78143776824034328</v>
      </c>
      <c r="F106" s="11">
        <v>0.98391485621787977</v>
      </c>
      <c r="G106" s="11">
        <v>1.1793916821849784E-2</v>
      </c>
      <c r="I106" s="15">
        <v>0.38547486033519551</v>
      </c>
      <c r="J106" s="15">
        <f>I106-I105</f>
        <v>5.6944600969201231E-2</v>
      </c>
      <c r="K106" s="15"/>
      <c r="L106" s="29">
        <v>1.611</v>
      </c>
      <c r="M106" s="29">
        <v>0.97099999999999997</v>
      </c>
      <c r="N106" s="15"/>
      <c r="P106" s="15">
        <f t="shared" si="12"/>
        <v>3.0436970681180321E-2</v>
      </c>
      <c r="Q106" s="15">
        <f t="shared" si="13"/>
        <v>-1.6555919034638964E-2</v>
      </c>
      <c r="R106" s="15">
        <f t="shared" si="14"/>
        <v>-6.9953483922655692E-3</v>
      </c>
      <c r="S106" s="15">
        <f t="shared" si="15"/>
        <v>-9.7998366254163421E-4</v>
      </c>
      <c r="T106" s="15">
        <f t="shared" si="16"/>
        <v>6.0953476858029376E-2</v>
      </c>
      <c r="U106" s="15">
        <f t="shared" si="11"/>
        <v>-9.9145954805622966E-3</v>
      </c>
      <c r="W106" s="15">
        <f xml:space="preserve"> -(G106/G105-1)*([8]CpteExploitation!$EG112+[8]CpteExploitation!$HD112)/([8]CpteExploitation!$L112)</f>
        <v>-3.1483836806394084E-3</v>
      </c>
    </row>
    <row r="107" spans="1:23" x14ac:dyDescent="0.25">
      <c r="A107" s="14" t="s">
        <v>285</v>
      </c>
      <c r="B107" s="11">
        <v>2.5470780974327582E-2</v>
      </c>
      <c r="C107" s="11">
        <v>1.4404622900828928E-2</v>
      </c>
      <c r="D107" s="11">
        <v>1.3524699599465952</v>
      </c>
      <c r="E107" s="11">
        <v>0.7828826558168005</v>
      </c>
      <c r="F107" s="11">
        <v>0.99130557505904049</v>
      </c>
      <c r="G107" s="11">
        <v>1.4907573047107931E-2</v>
      </c>
      <c r="I107" s="15">
        <v>0.38103756708407871</v>
      </c>
      <c r="J107" s="15">
        <f>I107-I106</f>
        <v>-4.4372932511168028E-3</v>
      </c>
      <c r="K107" s="15"/>
      <c r="L107" s="29">
        <v>1.677</v>
      </c>
      <c r="M107" s="29">
        <v>1.0129999999999999</v>
      </c>
      <c r="N107" s="15"/>
      <c r="P107" s="15">
        <f t="shared" si="12"/>
        <v>8.4647013735709986E-3</v>
      </c>
      <c r="Q107" s="15">
        <f t="shared" si="13"/>
        <v>-8.962753993171875E-3</v>
      </c>
      <c r="R107" s="15">
        <f t="shared" si="14"/>
        <v>-4.2431912112900058E-3</v>
      </c>
      <c r="S107" s="15">
        <f t="shared" si="15"/>
        <v>-1.1144570831145635E-3</v>
      </c>
      <c r="T107" s="15">
        <f t="shared" si="16"/>
        <v>4.5274415531691495E-3</v>
      </c>
      <c r="U107" s="15">
        <f t="shared" si="11"/>
        <v>-3.1090338902805066E-3</v>
      </c>
      <c r="W107" s="15">
        <f xml:space="preserve"> -(G107/G106-1)*([8]CpteExploitation!$EG113+[8]CpteExploitation!$HD113)/([8]CpteExploitation!$L113)</f>
        <v>-3.1136562252581461E-3</v>
      </c>
    </row>
    <row r="108" spans="1:23" x14ac:dyDescent="0.25">
      <c r="A108" s="14" t="s">
        <v>286</v>
      </c>
      <c r="B108" s="11">
        <v>2.6137714841638744E-2</v>
      </c>
      <c r="C108" s="11">
        <v>1.4537863322731333E-2</v>
      </c>
      <c r="D108" s="11">
        <v>1.354463130659767</v>
      </c>
      <c r="E108" s="11">
        <v>0.78463589521853494</v>
      </c>
      <c r="F108" s="11">
        <v>0.92929045220391882</v>
      </c>
      <c r="G108" s="11">
        <v>1.8226002430133659E-2</v>
      </c>
      <c r="I108" s="15">
        <v>0.3462940461725395</v>
      </c>
      <c r="J108" s="15">
        <f>I108-I107</f>
        <v>-3.4743520911539205E-2</v>
      </c>
      <c r="K108" s="15"/>
      <c r="L108" s="29">
        <v>1.6459999999999999</v>
      </c>
      <c r="M108" s="29">
        <v>1.0469999999999999</v>
      </c>
      <c r="N108" s="15"/>
      <c r="P108" s="15">
        <f t="shared" si="12"/>
        <v>1.5816736996264982E-2</v>
      </c>
      <c r="Q108" s="15">
        <f t="shared" si="13"/>
        <v>-5.5874093292985188E-3</v>
      </c>
      <c r="R108" s="15">
        <f t="shared" si="14"/>
        <v>-8.9021160653881724E-4</v>
      </c>
      <c r="S108" s="15">
        <f t="shared" si="15"/>
        <v>-1.352760561576414E-3</v>
      </c>
      <c r="T108" s="15">
        <f t="shared" si="16"/>
        <v>-3.7789090759190631E-2</v>
      </c>
      <c r="U108" s="15">
        <f t="shared" si="11"/>
        <v>-4.9407856511998124E-3</v>
      </c>
      <c r="W108" s="15">
        <f xml:space="preserve"> -(G108/G107-1)*([8]CpteExploitation!$EG114+[8]CpteExploitation!$HD114)/([8]CpteExploitation!$L114)</f>
        <v>-3.3184293830257274E-3</v>
      </c>
    </row>
    <row r="109" spans="1:23" x14ac:dyDescent="0.25">
      <c r="A109" s="14" t="s">
        <v>287</v>
      </c>
      <c r="B109" s="11">
        <v>2.713358901752751E-2</v>
      </c>
      <c r="C109" s="11">
        <v>1.4497180460362356E-2</v>
      </c>
      <c r="D109" s="11">
        <v>1.3593947036569987</v>
      </c>
      <c r="E109" s="11">
        <v>0.78665902003656041</v>
      </c>
      <c r="F109" s="11">
        <v>0.94661001820843316</v>
      </c>
      <c r="G109" s="11">
        <v>1.8477043673012318E-2</v>
      </c>
      <c r="I109" s="15">
        <v>0.37793952967525196</v>
      </c>
      <c r="J109" s="15">
        <f>I109-I108</f>
        <v>3.1645483502712457E-2</v>
      </c>
      <c r="K109" s="15"/>
      <c r="L109" s="29">
        <v>1.786</v>
      </c>
      <c r="M109" s="29">
        <v>1.0780000000000001</v>
      </c>
      <c r="N109" s="15"/>
      <c r="P109" s="15">
        <f t="shared" si="12"/>
        <v>2.4235596094301041E-2</v>
      </c>
      <c r="Q109" s="15">
        <f t="shared" si="13"/>
        <v>1.7800318399444196E-3</v>
      </c>
      <c r="R109" s="15">
        <f t="shared" si="14"/>
        <v>-2.3159817295626138E-3</v>
      </c>
      <c r="S109" s="15">
        <f t="shared" si="15"/>
        <v>-1.640103881048534E-3</v>
      </c>
      <c r="T109" s="15">
        <f t="shared" si="16"/>
        <v>1.1855022454727243E-2</v>
      </c>
      <c r="U109" s="15">
        <f t="shared" si="11"/>
        <v>-2.2690812756490982E-3</v>
      </c>
      <c r="W109" s="15">
        <f xml:space="preserve"> -(G109/G108-1)*([8]CpteExploitation!$EG115+[8]CpteExploitation!$HD115)/([8]CpteExploitation!$L115)</f>
        <v>-2.5104124287865715E-4</v>
      </c>
    </row>
    <row r="110" spans="1:23" x14ac:dyDescent="0.25">
      <c r="A110" s="14" t="s">
        <v>288</v>
      </c>
      <c r="B110" s="11">
        <v>2.6369146786714402E-2</v>
      </c>
      <c r="C110" s="11">
        <v>1.4324607099060273E-2</v>
      </c>
      <c r="D110" s="11">
        <v>1.3631901840490799</v>
      </c>
      <c r="E110" s="11">
        <v>0.78894757364148727</v>
      </c>
      <c r="F110" s="11">
        <v>0.91764057517395725</v>
      </c>
      <c r="G110" s="11">
        <v>1.9484240687679084E-2</v>
      </c>
      <c r="I110" s="15">
        <v>0.34383954154727792</v>
      </c>
      <c r="J110" s="15">
        <f>I110-I109</f>
        <v>-3.4099988127974046E-2</v>
      </c>
      <c r="K110" s="15"/>
      <c r="L110" s="29">
        <v>1.7450000000000001</v>
      </c>
      <c r="M110" s="29">
        <v>1.111</v>
      </c>
      <c r="N110" s="15"/>
      <c r="P110" s="15">
        <f t="shared" si="12"/>
        <v>-1.7004925550151845E-2</v>
      </c>
      <c r="Q110" s="15">
        <f t="shared" si="13"/>
        <v>7.185012357976501E-3</v>
      </c>
      <c r="R110" s="15">
        <f t="shared" si="14"/>
        <v>-1.6852272961480478E-3</v>
      </c>
      <c r="S110" s="15">
        <f t="shared" si="15"/>
        <v>-1.7559488822409335E-3</v>
      </c>
      <c r="T110" s="15">
        <f t="shared" si="16"/>
        <v>-1.8471678260953223E-2</v>
      </c>
      <c r="U110" s="15">
        <f t="shared" si="11"/>
        <v>-2.3672204964564972E-3</v>
      </c>
      <c r="W110" s="15">
        <f xml:space="preserve"> -(G110/G109-1)*([8]CpteExploitation!$EG116+[8]CpteExploitation!$HD116)/([8]CpteExploitation!$L116)</f>
        <v>-1.0071970146667674E-3</v>
      </c>
    </row>
    <row r="111" spans="1:23" x14ac:dyDescent="0.25">
      <c r="A111" s="14" t="s">
        <v>289</v>
      </c>
      <c r="B111" s="11">
        <v>2.6535211267605632E-2</v>
      </c>
      <c r="C111" s="11">
        <v>1.4334369341679434E-2</v>
      </c>
      <c r="D111" s="11">
        <v>1.3638525564803805</v>
      </c>
      <c r="E111" s="11">
        <v>0.79088028169014091</v>
      </c>
      <c r="F111" s="11">
        <v>0.90831880832145184</v>
      </c>
      <c r="G111" s="11">
        <v>1.9015659955257273E-2</v>
      </c>
      <c r="I111" s="15">
        <v>0.33948545861297535</v>
      </c>
      <c r="J111" s="15">
        <f>I111-I110</f>
        <v>-4.3540829343025611E-3</v>
      </c>
      <c r="K111" s="15"/>
      <c r="L111" s="29">
        <v>1.788</v>
      </c>
      <c r="M111" s="29">
        <v>1.147</v>
      </c>
      <c r="N111" s="15"/>
      <c r="P111" s="15">
        <f t="shared" si="12"/>
        <v>4.0095838691380217E-3</v>
      </c>
      <c r="Q111" s="15">
        <f t="shared" si="13"/>
        <v>-4.3389585939006091E-4</v>
      </c>
      <c r="R111" s="15">
        <f t="shared" si="14"/>
        <v>-3.0936018997712849E-4</v>
      </c>
      <c r="S111" s="15">
        <f t="shared" si="15"/>
        <v>-1.5596844347734347E-3</v>
      </c>
      <c r="T111" s="15">
        <f t="shared" si="16"/>
        <v>-6.4676164318645188E-3</v>
      </c>
      <c r="U111" s="15">
        <f t="shared" si="11"/>
        <v>4.0689011256455927E-4</v>
      </c>
      <c r="W111" s="15">
        <f xml:space="preserve"> -(G111/G110-1)*([8]CpteExploitation!$EG117+[8]CpteExploitation!$HD117)/([8]CpteExploitation!$L117)</f>
        <v>4.6858073242181083E-4</v>
      </c>
    </row>
    <row r="112" spans="1:23" x14ac:dyDescent="0.25">
      <c r="A112" s="14" t="s">
        <v>290</v>
      </c>
      <c r="B112" s="11">
        <v>2.678282863767301E-2</v>
      </c>
      <c r="C112" s="11">
        <v>1.4437473467205763E-2</v>
      </c>
      <c r="D112" s="11">
        <v>1.3639494833524684</v>
      </c>
      <c r="E112" s="11">
        <v>0.7924541558350312</v>
      </c>
      <c r="F112" s="11">
        <v>0.95342604034867617</v>
      </c>
      <c r="G112" s="11">
        <v>1.5946502057613166E-2</v>
      </c>
      <c r="I112" s="15">
        <v>0.37242798353909462</v>
      </c>
      <c r="J112" s="15">
        <f>I112-I111</f>
        <v>3.2942524926119265E-2</v>
      </c>
      <c r="K112" s="15"/>
      <c r="L112" s="29">
        <v>1.944</v>
      </c>
      <c r="M112" s="29">
        <v>1.1879999999999999</v>
      </c>
      <c r="N112" s="15"/>
      <c r="P112" s="15">
        <f t="shared" si="12"/>
        <v>5.9862446286689623E-3</v>
      </c>
      <c r="Q112" s="15">
        <f t="shared" si="13"/>
        <v>-4.6141675032625408E-3</v>
      </c>
      <c r="R112" s="15">
        <f t="shared" si="14"/>
        <v>-4.5590324063747525E-5</v>
      </c>
      <c r="S112" s="15">
        <f t="shared" si="15"/>
        <v>-1.2766009304263097E-3</v>
      </c>
      <c r="T112" s="15">
        <f t="shared" si="16"/>
        <v>3.1856919205956964E-2</v>
      </c>
      <c r="U112" s="15">
        <f t="shared" si="11"/>
        <v>1.0357198492459349E-3</v>
      </c>
      <c r="W112" s="15">
        <f xml:space="preserve"> -(G112/G111-1)*([8]CpteExploitation!$EG118+[8]CpteExploitation!$HD118)/([8]CpteExploitation!$L118)</f>
        <v>3.0691578976441069E-3</v>
      </c>
    </row>
    <row r="113" spans="1:23" x14ac:dyDescent="0.25">
      <c r="A113" s="14" t="s">
        <v>291</v>
      </c>
      <c r="B113" s="11">
        <v>2.6738946775556185E-2</v>
      </c>
      <c r="C113" s="11">
        <v>1.4714815272306562E-2</v>
      </c>
      <c r="D113" s="11">
        <v>1.365934065934066</v>
      </c>
      <c r="E113" s="11">
        <v>0.79379048155449172</v>
      </c>
      <c r="F113" s="11">
        <v>0.97831608016345395</v>
      </c>
      <c r="G113" s="11">
        <v>1.3738959764474975E-2</v>
      </c>
      <c r="I113" s="15">
        <v>0.37634936211972525</v>
      </c>
      <c r="J113" s="15">
        <f>I113-I112</f>
        <v>3.9213785806306301E-3</v>
      </c>
      <c r="K113" s="15"/>
      <c r="L113" s="29">
        <v>2.0379999999999998</v>
      </c>
      <c r="M113" s="29">
        <v>1.2430000000000001</v>
      </c>
      <c r="N113" s="15"/>
      <c r="P113" s="15">
        <f t="shared" si="12"/>
        <v>-1.0012644250024115E-3</v>
      </c>
      <c r="Q113" s="15">
        <f t="shared" si="13"/>
        <v>-1.1739357239872614E-2</v>
      </c>
      <c r="R113" s="15">
        <f t="shared" si="14"/>
        <v>-8.8918283362736524E-4</v>
      </c>
      <c r="S113" s="15">
        <f t="shared" si="15"/>
        <v>-1.0305245915018431E-3</v>
      </c>
      <c r="T113" s="15">
        <f t="shared" si="16"/>
        <v>1.5953602317434094E-2</v>
      </c>
      <c r="U113" s="15">
        <f t="shared" si="11"/>
        <v>2.6281053532007659E-3</v>
      </c>
      <c r="W113" s="15">
        <f xml:space="preserve"> -(G113/G112-1)*([8]CpteExploitation!$EG119+[8]CpteExploitation!$HD119)/([8]CpteExploitation!$L119)</f>
        <v>2.2075422931381915E-3</v>
      </c>
    </row>
    <row r="114" spans="1:23" x14ac:dyDescent="0.25">
      <c r="A114" s="14" t="s">
        <v>292</v>
      </c>
      <c r="B114" s="11">
        <v>2.7990930669217418E-2</v>
      </c>
      <c r="C114" s="11">
        <v>1.5220402902472547E-2</v>
      </c>
      <c r="D114" s="11">
        <v>1.3651626442812173</v>
      </c>
      <c r="E114" s="11">
        <v>0.79480639104403583</v>
      </c>
      <c r="F114" s="11">
        <v>0.93738443292775953</v>
      </c>
      <c r="G114" s="11">
        <v>1.0643444605708756E-2</v>
      </c>
      <c r="I114" s="15">
        <v>0.35994194484760517</v>
      </c>
      <c r="J114" s="15">
        <f>I114-I113</f>
        <v>-1.6407417272120084E-2</v>
      </c>
      <c r="K114" s="15"/>
      <c r="L114" s="29">
        <v>2.0670000000000002</v>
      </c>
      <c r="M114" s="29">
        <v>1.3009999999999999</v>
      </c>
      <c r="N114" s="15"/>
      <c r="P114" s="15">
        <f t="shared" si="12"/>
        <v>2.8557579472611554E-2</v>
      </c>
      <c r="Q114" s="15">
        <f t="shared" si="13"/>
        <v>-2.0956008909569585E-2</v>
      </c>
      <c r="R114" s="15">
        <f t="shared" si="14"/>
        <v>3.4445225912283091E-4</v>
      </c>
      <c r="S114" s="15">
        <f t="shared" si="15"/>
        <v>-7.8057759066127647E-4</v>
      </c>
      <c r="T114" s="15">
        <f t="shared" si="16"/>
        <v>-2.5518020361471841E-2</v>
      </c>
      <c r="U114" s="15">
        <f t="shared" si="11"/>
        <v>1.9451578578482363E-3</v>
      </c>
      <c r="W114" s="15">
        <f xml:space="preserve"> -(G114/G113-1)*([8]CpteExploitation!$EG120+[8]CpteExploitation!$HD120)/([8]CpteExploitation!$L120)</f>
        <v>3.0955151587662194E-3</v>
      </c>
    </row>
    <row r="115" spans="1:23" x14ac:dyDescent="0.25">
      <c r="A115" s="14" t="s">
        <v>293</v>
      </c>
      <c r="B115" s="11">
        <v>2.8059807760768957E-2</v>
      </c>
      <c r="C115" s="11">
        <v>1.5386881895786301E-2</v>
      </c>
      <c r="D115" s="11">
        <v>1.3586626139817628</v>
      </c>
      <c r="E115" s="11">
        <v>0.79572801708793173</v>
      </c>
      <c r="F115" s="11">
        <v>0.96950947448421931</v>
      </c>
      <c r="G115" s="11">
        <v>9.1199270405836769E-3</v>
      </c>
      <c r="I115" s="15">
        <v>0.37938896488828089</v>
      </c>
      <c r="J115" s="15">
        <f>I115-I114</f>
        <v>1.9447020040675722E-2</v>
      </c>
      <c r="K115" s="15"/>
      <c r="L115" s="29">
        <v>2.1930000000000001</v>
      </c>
      <c r="M115" s="29">
        <v>1.341</v>
      </c>
      <c r="N115" s="15"/>
      <c r="P115" s="15">
        <f t="shared" si="12"/>
        <v>1.54879622499213E-3</v>
      </c>
      <c r="Q115" s="15">
        <f t="shared" si="13"/>
        <v>-6.8844636644774726E-3</v>
      </c>
      <c r="R115" s="15">
        <f t="shared" si="14"/>
        <v>2.9968693156168943E-3</v>
      </c>
      <c r="S115" s="15">
        <f t="shared" si="15"/>
        <v>-7.2984427909095336E-4</v>
      </c>
      <c r="T115" s="15">
        <f t="shared" si="16"/>
        <v>2.1570627599288832E-2</v>
      </c>
      <c r="U115" s="15">
        <f t="shared" si="11"/>
        <v>9.4503484434629165E-4</v>
      </c>
      <c r="W115" s="15">
        <f xml:space="preserve"> -(G115/G114-1)*([8]CpteExploitation!$EG121+[8]CpteExploitation!$HD121)/([8]CpteExploitation!$L121)</f>
        <v>1.523517565125079E-3</v>
      </c>
    </row>
    <row r="116" spans="1:23" x14ac:dyDescent="0.25">
      <c r="A116" s="14" t="s">
        <v>294</v>
      </c>
      <c r="B116" s="11">
        <v>2.7756545344144012E-2</v>
      </c>
      <c r="C116" s="11">
        <v>1.5567768196407981E-2</v>
      </c>
      <c r="D116" s="11">
        <v>1.3585461689587426</v>
      </c>
      <c r="E116" s="11">
        <v>0.7965496303175339</v>
      </c>
      <c r="F116" s="11">
        <v>1.0089391592969439</v>
      </c>
      <c r="G116" s="11">
        <v>1.0004349717268378E-2</v>
      </c>
      <c r="I116" s="15">
        <v>0.38842975206611574</v>
      </c>
      <c r="J116" s="15">
        <f>I116-I115</f>
        <v>9.0407871778348525E-3</v>
      </c>
      <c r="K116" s="15"/>
      <c r="L116" s="29">
        <v>2.2989999999999999</v>
      </c>
      <c r="M116" s="29">
        <v>1.383</v>
      </c>
      <c r="N116" s="15"/>
      <c r="P116" s="15">
        <f t="shared" si="12"/>
        <v>-6.6088218693211558E-3</v>
      </c>
      <c r="Q116" s="15">
        <f t="shared" si="13"/>
        <v>-7.1886146362331559E-3</v>
      </c>
      <c r="R116" s="15">
        <f t="shared" si="14"/>
        <v>5.2408225134931277E-5</v>
      </c>
      <c r="S116" s="15">
        <f t="shared" si="15"/>
        <v>-6.3138305223182478E-4</v>
      </c>
      <c r="T116" s="15">
        <f t="shared" si="16"/>
        <v>2.486917589934394E-2</v>
      </c>
      <c r="U116" s="15">
        <f t="shared" si="11"/>
        <v>-1.4519773888578801E-3</v>
      </c>
      <c r="W116" s="15">
        <f xml:space="preserve"> -(G116/G115-1)*([8]CpteExploitation!$EG122+[8]CpteExploitation!$HD122)/([8]CpteExploitation!$L122)</f>
        <v>-8.8442267668469986E-4</v>
      </c>
    </row>
    <row r="117" spans="1:23" x14ac:dyDescent="0.25">
      <c r="A117" s="14" t="s">
        <v>295</v>
      </c>
      <c r="B117" s="11">
        <v>2.8012737941892081E-2</v>
      </c>
      <c r="C117" s="11">
        <v>1.5760017577549645E-2</v>
      </c>
      <c r="D117" s="11">
        <v>1.3581661891117478</v>
      </c>
      <c r="E117" s="11">
        <v>0.79723057106054096</v>
      </c>
      <c r="F117" s="11">
        <v>1.0067143603876847</v>
      </c>
      <c r="G117" s="11">
        <v>1.2340425531914894E-2</v>
      </c>
      <c r="I117" s="15">
        <v>0.38255319148936168</v>
      </c>
      <c r="J117" s="15">
        <f>I117-I116</f>
        <v>-5.8765605767540641E-3</v>
      </c>
      <c r="K117" s="15"/>
      <c r="L117" s="29">
        <v>2.35</v>
      </c>
      <c r="M117" s="29">
        <v>1.4219999999999999</v>
      </c>
      <c r="N117" s="15"/>
      <c r="P117" s="15">
        <f t="shared" si="12"/>
        <v>5.5524463966939528E-3</v>
      </c>
      <c r="Q117" s="15">
        <f t="shared" si="13"/>
        <v>-7.4288536538434499E-3</v>
      </c>
      <c r="R117" s="15">
        <f t="shared" si="14"/>
        <v>1.6825553903469011E-4</v>
      </c>
      <c r="S117" s="15">
        <f t="shared" si="15"/>
        <v>-5.1425638040418053E-4</v>
      </c>
      <c r="T117" s="15">
        <f t="shared" si="16"/>
        <v>-1.3265053119084584E-3</v>
      </c>
      <c r="U117" s="15">
        <f t="shared" si="11"/>
        <v>-2.3276471663266178E-3</v>
      </c>
      <c r="W117" s="15">
        <f xml:space="preserve"> -(G117/G116-1)*([8]CpteExploitation!$EG123+[8]CpteExploitation!$HD123)/([8]CpteExploitation!$L123)</f>
        <v>-2.3360758146465169E-3</v>
      </c>
    </row>
    <row r="118" spans="1:23" x14ac:dyDescent="0.25">
      <c r="A118" s="14" t="s">
        <v>296</v>
      </c>
      <c r="B118" s="11">
        <v>2.7673519088890479E-2</v>
      </c>
      <c r="C118" s="11">
        <v>1.584688425153094E-2</v>
      </c>
      <c r="D118" s="11">
        <v>1.358013120899719</v>
      </c>
      <c r="E118" s="11">
        <v>0.79689850297256637</v>
      </c>
      <c r="F118" s="11">
        <v>1.0443925073112346</v>
      </c>
      <c r="G118" s="11">
        <v>1.5970515970515971E-2</v>
      </c>
      <c r="I118" s="15">
        <v>0.391072891072891</v>
      </c>
      <c r="J118" s="15">
        <f>I118-I117</f>
        <v>8.5196995835293277E-3</v>
      </c>
      <c r="K118" s="15"/>
      <c r="L118" s="29">
        <v>2.4420000000000002</v>
      </c>
      <c r="M118" s="29">
        <v>1.4490000000000001</v>
      </c>
      <c r="N118" s="15"/>
      <c r="P118" s="15">
        <f t="shared" si="12"/>
        <v>-7.3275055656386008E-3</v>
      </c>
      <c r="Q118" s="15">
        <f t="shared" si="13"/>
        <v>-3.3352487480148361E-3</v>
      </c>
      <c r="R118" s="15">
        <f t="shared" si="14"/>
        <v>6.8196773614497734E-5</v>
      </c>
      <c r="S118" s="15">
        <f t="shared" si="15"/>
        <v>2.5204316907927323E-4</v>
      </c>
      <c r="T118" s="15">
        <f t="shared" si="16"/>
        <v>2.2647225568005414E-2</v>
      </c>
      <c r="U118" s="15">
        <f t="shared" si="11"/>
        <v>-3.7850116135164195E-3</v>
      </c>
      <c r="W118" s="15">
        <f xml:space="preserve"> -(G118/G117-1)*([8]CpteExploitation!$EG124+[8]CpteExploitation!$HD124)/([8]CpteExploitation!$L124)</f>
        <v>-3.6300904386010768E-3</v>
      </c>
    </row>
    <row r="119" spans="1:23" x14ac:dyDescent="0.25">
      <c r="A119" s="14" t="s">
        <v>297</v>
      </c>
      <c r="B119" s="11">
        <v>2.7232382520310652E-2</v>
      </c>
      <c r="C119" s="11">
        <v>1.5778525018144418E-2</v>
      </c>
      <c r="D119" s="11">
        <v>1.3589743589743588</v>
      </c>
      <c r="E119" s="11">
        <v>0.79886188754876342</v>
      </c>
      <c r="F119" s="11">
        <v>1.1101082397359527</v>
      </c>
      <c r="G119" s="11">
        <v>1.7182130584192441E-2</v>
      </c>
      <c r="I119" s="15">
        <v>0.41580756013745701</v>
      </c>
      <c r="J119" s="15">
        <f>I119-I118</f>
        <v>2.4734669064566006E-2</v>
      </c>
      <c r="K119" s="15"/>
      <c r="L119" s="29">
        <v>2.6190000000000002</v>
      </c>
      <c r="M119" s="29">
        <v>1.484</v>
      </c>
      <c r="N119" s="15"/>
      <c r="P119" s="15">
        <f t="shared" si="12"/>
        <v>-9.4586988195591581E-3</v>
      </c>
      <c r="Q119" s="15">
        <f t="shared" si="13"/>
        <v>2.5596231168371997E-3</v>
      </c>
      <c r="R119" s="15">
        <f t="shared" si="14"/>
        <v>-4.2000042000028863E-4</v>
      </c>
      <c r="S119" s="15">
        <f t="shared" si="15"/>
        <v>-1.4619249897040373E-3</v>
      </c>
      <c r="T119" s="15">
        <f t="shared" si="16"/>
        <v>3.7336046695637878E-2</v>
      </c>
      <c r="U119" s="15">
        <f t="shared" si="11"/>
        <v>-3.8203765186455851E-3</v>
      </c>
      <c r="W119" s="15">
        <f xml:space="preserve"> -(G119/G118-1)*([8]CpteExploitation!$EG125+[8]CpteExploitation!$HD125)/([8]CpteExploitation!$L125)</f>
        <v>-1.211614613676472E-3</v>
      </c>
    </row>
    <row r="120" spans="1:23" x14ac:dyDescent="0.25">
      <c r="A120" s="14" t="s">
        <v>298</v>
      </c>
      <c r="B120" s="11">
        <v>2.6452604855722813E-2</v>
      </c>
      <c r="C120" s="11">
        <v>1.5709825563707546E-2</v>
      </c>
      <c r="D120" s="11">
        <v>1.3618538324420677</v>
      </c>
      <c r="E120" s="11">
        <v>0.80072943111524286</v>
      </c>
      <c r="F120" s="11">
        <v>1.1651198266343965</v>
      </c>
      <c r="G120" s="11">
        <v>1.8188432157148052E-2</v>
      </c>
      <c r="I120" s="15">
        <v>0.42560931247726441</v>
      </c>
      <c r="J120" s="15">
        <f>I120-I119</f>
        <v>9.8017523398074013E-3</v>
      </c>
      <c r="K120" s="15"/>
      <c r="L120" s="29">
        <v>2.7490000000000001</v>
      </c>
      <c r="M120" s="29">
        <v>1.528</v>
      </c>
      <c r="N120" s="15"/>
      <c r="P120" s="15">
        <f t="shared" si="12"/>
        <v>-1.6224957024351928E-2</v>
      </c>
      <c r="Q120" s="15">
        <f t="shared" si="13"/>
        <v>2.4670916758712026E-3</v>
      </c>
      <c r="R120" s="15">
        <f t="shared" si="14"/>
        <v>-1.2006052030309178E-3</v>
      </c>
      <c r="S120" s="15">
        <f t="shared" si="15"/>
        <v>-1.3246387099693317E-3</v>
      </c>
      <c r="T120" s="15">
        <f t="shared" si="16"/>
        <v>2.8079362876001813E-2</v>
      </c>
      <c r="U120" s="15">
        <f t="shared" si="11"/>
        <v>-1.9945012747134352E-3</v>
      </c>
      <c r="W120" s="15">
        <f xml:space="preserve"> -(G120/G119-1)*([8]CpteExploitation!$EG126+[8]CpteExploitation!$HD126)/([8]CpteExploitation!$L126)</f>
        <v>-1.0063015729556125E-3</v>
      </c>
    </row>
    <row r="121" spans="1:23" x14ac:dyDescent="0.25">
      <c r="A121" s="14" t="s">
        <v>299</v>
      </c>
      <c r="B121" s="11">
        <v>2.6908649208674213E-2</v>
      </c>
      <c r="C121" s="11">
        <v>1.5695425068888165E-2</v>
      </c>
      <c r="D121" s="11">
        <v>1.364031277150304</v>
      </c>
      <c r="E121" s="11">
        <v>0.8027223035975849</v>
      </c>
      <c r="F121" s="11">
        <v>1.1487774012864234</v>
      </c>
      <c r="G121" s="11">
        <v>1.8767705382436262E-2</v>
      </c>
      <c r="I121" s="15">
        <v>0.42563739376770537</v>
      </c>
      <c r="J121" s="15">
        <f>I121-I120</f>
        <v>2.8081290440962192E-5</v>
      </c>
      <c r="K121" s="15"/>
      <c r="L121" s="29">
        <v>2.8239999999999998</v>
      </c>
      <c r="M121" s="29">
        <v>1.57</v>
      </c>
      <c r="N121" s="15"/>
      <c r="P121" s="15">
        <f t="shared" si="12"/>
        <v>9.5826858793447364E-3</v>
      </c>
      <c r="Q121" s="15">
        <f t="shared" si="13"/>
        <v>5.0951229318231973E-4</v>
      </c>
      <c r="R121" s="15">
        <f t="shared" si="14"/>
        <v>-8.8872061209212966E-4</v>
      </c>
      <c r="S121" s="15">
        <f t="shared" si="15"/>
        <v>-1.3833826780576478E-3</v>
      </c>
      <c r="T121" s="15">
        <f t="shared" si="16"/>
        <v>-7.7964075171834792E-3</v>
      </c>
      <c r="U121" s="15">
        <f t="shared" si="11"/>
        <v>4.393925247163713E-6</v>
      </c>
      <c r="W121" s="15">
        <f xml:space="preserve"> -(G121/G120-1)*([8]CpteExploitation!$EG127+[8]CpteExploitation!$HD127)/([8]CpteExploitation!$L127)</f>
        <v>-5.7927322528821088E-4</v>
      </c>
    </row>
    <row r="122" spans="1:23" x14ac:dyDescent="0.25">
      <c r="A122" s="14" t="s">
        <v>300</v>
      </c>
      <c r="B122" s="11">
        <v>2.7273051797379787E-2</v>
      </c>
      <c r="C122" s="11">
        <v>1.5716926668794227E-2</v>
      </c>
      <c r="D122" s="11">
        <v>1.3668639053254437</v>
      </c>
      <c r="E122" s="11">
        <v>0.80480491200514048</v>
      </c>
      <c r="F122" s="11">
        <v>1.1345882721170035</v>
      </c>
      <c r="G122" s="11">
        <v>1.796821008984105E-2</v>
      </c>
      <c r="I122" s="15">
        <v>0.42328956461644784</v>
      </c>
      <c r="J122" s="15">
        <f>I122-I121</f>
        <v>-2.34782915125753E-3</v>
      </c>
      <c r="K122" s="15"/>
      <c r="L122" s="29">
        <v>2.8940000000000001</v>
      </c>
      <c r="M122" s="29">
        <v>1.617</v>
      </c>
      <c r="N122" s="15"/>
      <c r="P122" s="15">
        <f t="shared" si="12"/>
        <v>7.5287784352949076E-3</v>
      </c>
      <c r="Q122" s="15">
        <f t="shared" si="13"/>
        <v>-7.6161002944763803E-4</v>
      </c>
      <c r="R122" s="15">
        <f t="shared" si="14"/>
        <v>-1.1545166535360041E-3</v>
      </c>
      <c r="S122" s="15">
        <f t="shared" si="15"/>
        <v>-1.4423718813870287E-3</v>
      </c>
      <c r="T122" s="15">
        <f t="shared" si="16"/>
        <v>-6.866806645363743E-3</v>
      </c>
      <c r="U122" s="15">
        <f t="shared" si="11"/>
        <v>3.4869762318197675E-4</v>
      </c>
      <c r="W122" s="15">
        <f xml:space="preserve"> -(G122/G121-1)*([8]CpteExploitation!$EG128+[8]CpteExploitation!$HD128)/([8]CpteExploitation!$L128)</f>
        <v>7.9949529259521238E-4</v>
      </c>
    </row>
    <row r="123" spans="1:23" x14ac:dyDescent="0.25">
      <c r="A123" s="14" t="s">
        <v>301</v>
      </c>
      <c r="B123" s="11">
        <v>2.7405820389216209E-2</v>
      </c>
      <c r="C123" s="11">
        <v>1.5703301691879269E-2</v>
      </c>
      <c r="D123" s="11">
        <v>1.3755135579293343</v>
      </c>
      <c r="E123" s="11">
        <v>0.80689162649526869</v>
      </c>
      <c r="F123" s="11">
        <v>1.1165351087455107</v>
      </c>
      <c r="G123" s="11">
        <v>1.7693092888737664E-2</v>
      </c>
      <c r="I123" s="15">
        <v>0.41272541680843827</v>
      </c>
      <c r="J123" s="15">
        <f>I123-I122</f>
        <v>-1.0564147808009572E-2</v>
      </c>
      <c r="K123" s="15"/>
      <c r="L123" s="29">
        <v>2.9390000000000001</v>
      </c>
      <c r="M123" s="29">
        <v>1.6739999999999999</v>
      </c>
      <c r="N123" s="15"/>
      <c r="P123" s="15">
        <f t="shared" si="12"/>
        <v>2.7200263103273471E-3</v>
      </c>
      <c r="Q123" s="15">
        <f t="shared" si="13"/>
        <v>4.8437268185230997E-4</v>
      </c>
      <c r="R123" s="15">
        <f t="shared" si="14"/>
        <v>-3.5357771355917791E-3</v>
      </c>
      <c r="S123" s="15">
        <f t="shared" si="15"/>
        <v>-1.4487181680613516E-3</v>
      </c>
      <c r="T123" s="15">
        <f t="shared" si="16"/>
        <v>-8.8905067359436145E-3</v>
      </c>
      <c r="U123" s="15">
        <f t="shared" si="11"/>
        <v>1.0645523940751647E-4</v>
      </c>
      <c r="W123" s="15">
        <f xml:space="preserve"> -(G123/G122-1)*([8]CpteExploitation!$EG129+[8]CpteExploitation!$HD129)/([8]CpteExploitation!$L129)</f>
        <v>2.751172011033864E-4</v>
      </c>
    </row>
    <row r="124" spans="1:23" x14ac:dyDescent="0.25">
      <c r="A124" s="14" t="s">
        <v>302</v>
      </c>
      <c r="B124" s="11">
        <v>2.8023018908389034E-2</v>
      </c>
      <c r="C124" s="11">
        <v>1.5597249050927247E-2</v>
      </c>
      <c r="D124" s="11">
        <v>1.3738019169329074</v>
      </c>
      <c r="E124" s="11">
        <v>0.808628516281231</v>
      </c>
      <c r="F124" s="11">
        <v>1.0762907475036949</v>
      </c>
      <c r="G124" s="11">
        <v>1.7368069472277887E-2</v>
      </c>
      <c r="I124" s="15">
        <v>0.40814963259853038</v>
      </c>
      <c r="J124" s="15">
        <f>I124-I123</f>
        <v>-4.575784209907896E-3</v>
      </c>
      <c r="K124" s="15"/>
      <c r="L124" s="29">
        <v>2.9940000000000002</v>
      </c>
      <c r="M124" s="29">
        <v>1.72</v>
      </c>
      <c r="N124" s="15"/>
      <c r="P124" s="15">
        <f t="shared" si="12"/>
        <v>1.2827379270918732E-2</v>
      </c>
      <c r="Q124" s="15">
        <f t="shared" si="13"/>
        <v>3.8466828485655856E-3</v>
      </c>
      <c r="R124" s="15">
        <f t="shared" si="14"/>
        <v>7.0876729930298584E-4</v>
      </c>
      <c r="S124" s="15">
        <f t="shared" si="15"/>
        <v>-1.2260633774045014E-3</v>
      </c>
      <c r="T124" s="15">
        <f t="shared" si="16"/>
        <v>-2.0529979821371891E-2</v>
      </c>
      <c r="U124" s="15">
        <f t="shared" si="11"/>
        <v>-2.0257042991880456E-4</v>
      </c>
      <c r="W124" s="15">
        <f xml:space="preserve"> -(G124/G123-1)*([8]CpteExploitation!$EG130+[8]CpteExploitation!$HD130)/([8]CpteExploitation!$L130)</f>
        <v>3.2502341645977738E-4</v>
      </c>
    </row>
    <row r="125" spans="1:23" x14ac:dyDescent="0.25">
      <c r="A125" s="14" t="s">
        <v>303</v>
      </c>
      <c r="B125" s="11">
        <v>2.7969348659003832E-2</v>
      </c>
      <c r="C125" s="11">
        <v>1.5659260347645226E-2</v>
      </c>
      <c r="D125" s="11">
        <v>1.3685027152831652</v>
      </c>
      <c r="E125" s="11">
        <v>0.81011207791742768</v>
      </c>
      <c r="F125" s="11">
        <v>1.0795342780903714</v>
      </c>
      <c r="G125" s="11">
        <v>1.6949152542372881E-2</v>
      </c>
      <c r="I125" s="15">
        <v>0.40775749674054756</v>
      </c>
      <c r="J125" s="15">
        <f>I125-I124</f>
        <v>-3.9213585798281159E-4</v>
      </c>
      <c r="K125" s="15"/>
      <c r="L125" s="29">
        <v>3.0680000000000001</v>
      </c>
      <c r="M125" s="29">
        <v>1.764</v>
      </c>
      <c r="N125" s="15"/>
      <c r="P125" s="15">
        <f t="shared" si="12"/>
        <v>-1.1002600504264142E-3</v>
      </c>
      <c r="Q125" s="15">
        <f t="shared" si="13"/>
        <v>-2.2840176572032529E-3</v>
      </c>
      <c r="R125" s="15">
        <f t="shared" si="14"/>
        <v>2.2159654193310385E-3</v>
      </c>
      <c r="S125" s="15">
        <f t="shared" si="15"/>
        <v>-1.053981996332952E-3</v>
      </c>
      <c r="T125" s="15">
        <f t="shared" si="16"/>
        <v>1.7312709499355233E-3</v>
      </c>
      <c r="U125" s="15">
        <f t="shared" si="11"/>
        <v>9.8887476713245895E-5</v>
      </c>
      <c r="W125" s="15">
        <f xml:space="preserve"> -(G125/G124-1)*([8]CpteExploitation!$EG131+[8]CpteExploitation!$HD131)/([8]CpteExploitation!$L131)</f>
        <v>4.1891692990500507E-4</v>
      </c>
    </row>
    <row r="126" spans="1:23" x14ac:dyDescent="0.25">
      <c r="A126" s="14" t="s">
        <v>304</v>
      </c>
      <c r="B126" s="11">
        <v>2.8788912426842846E-2</v>
      </c>
      <c r="C126" s="11">
        <v>1.5590923007391639E-2</v>
      </c>
      <c r="D126" s="11">
        <v>1.3601503759398494</v>
      </c>
      <c r="E126" s="11">
        <v>0.81146098883343509</v>
      </c>
      <c r="F126" s="11">
        <v>1.102932427011045</v>
      </c>
      <c r="G126" s="11">
        <v>1.5578190533253445E-2</v>
      </c>
      <c r="I126" s="15">
        <v>0.44248052726183346</v>
      </c>
      <c r="J126" s="15">
        <f>I126-I125</f>
        <v>3.4723030521285891E-2</v>
      </c>
      <c r="K126" s="15"/>
      <c r="L126" s="29">
        <v>3.3380000000000001</v>
      </c>
      <c r="M126" s="29">
        <v>1.8089999999999999</v>
      </c>
      <c r="N126" s="15"/>
      <c r="P126" s="15">
        <f t="shared" si="12"/>
        <v>1.6847816478012239E-2</v>
      </c>
      <c r="Q126" s="15">
        <f t="shared" si="13"/>
        <v>2.5091698043475225E-3</v>
      </c>
      <c r="R126" s="15">
        <f t="shared" si="14"/>
        <v>3.5091803825078312E-3</v>
      </c>
      <c r="S126" s="15">
        <f t="shared" si="15"/>
        <v>-9.5737346811152087E-4</v>
      </c>
      <c r="T126" s="15">
        <f t="shared" si="16"/>
        <v>1.2462015566245618E-2</v>
      </c>
      <c r="U126" s="15">
        <f t="shared" si="11"/>
        <v>3.5222175828420084E-4</v>
      </c>
      <c r="W126" s="15">
        <f xml:space="preserve"> -(G126/G125-1)*([8]CpteExploitation!$EG132+[8]CpteExploitation!$HD132)/([8]CpteExploitation!$L132)</f>
        <v>1.370962009119436E-3</v>
      </c>
    </row>
    <row r="127" spans="1:23" x14ac:dyDescent="0.25">
      <c r="A127" s="14" t="s">
        <v>305</v>
      </c>
      <c r="B127" s="11">
        <v>2.8807220683951237E-2</v>
      </c>
      <c r="C127" s="11">
        <v>1.5628615954316822E-2</v>
      </c>
      <c r="D127" s="11">
        <v>1.3568827385287692</v>
      </c>
      <c r="E127" s="11">
        <v>0.81301017656154495</v>
      </c>
      <c r="F127" s="11">
        <v>1.0633410938582024</v>
      </c>
      <c r="G127" s="11">
        <v>1.5709969788519636E-2</v>
      </c>
      <c r="I127" s="15">
        <v>0.4214501510574018</v>
      </c>
      <c r="J127" s="15">
        <f>I127-I126</f>
        <v>-2.1030376204431656E-2</v>
      </c>
      <c r="K127" s="15"/>
      <c r="L127" s="29">
        <v>3.31</v>
      </c>
      <c r="M127" s="29">
        <v>1.863</v>
      </c>
      <c r="N127" s="15"/>
      <c r="P127" s="15">
        <f t="shared" si="12"/>
        <v>3.446465842526546E-4</v>
      </c>
      <c r="Q127" s="15">
        <f t="shared" si="13"/>
        <v>-1.3102087655125698E-3</v>
      </c>
      <c r="R127" s="15">
        <f t="shared" si="14"/>
        <v>1.3019645766137416E-3</v>
      </c>
      <c r="S127" s="15">
        <f t="shared" si="15"/>
        <v>-1.0346385042550499E-3</v>
      </c>
      <c r="T127" s="15">
        <f t="shared" si="16"/>
        <v>-1.9453755577030031E-2</v>
      </c>
      <c r="U127" s="15">
        <f t="shared" si="11"/>
        <v>-8.7838451850040175E-4</v>
      </c>
      <c r="W127" s="15">
        <f xml:space="preserve"> -(G127/G126-1)*([8]CpteExploitation!$EG133+[8]CpteExploitation!$HD133)/([8]CpteExploitation!$L133)</f>
        <v>-1.3177925526619189E-4</v>
      </c>
    </row>
    <row r="128" spans="1:23" x14ac:dyDescent="0.25">
      <c r="A128" s="14" t="s">
        <v>306</v>
      </c>
      <c r="B128" s="11">
        <v>2.9047567684176465E-2</v>
      </c>
      <c r="C128" s="11">
        <v>1.5589205135763385E-2</v>
      </c>
      <c r="D128" s="11">
        <v>1.3552724699221514</v>
      </c>
      <c r="E128" s="11">
        <v>0.81436738215942184</v>
      </c>
      <c r="F128" s="11">
        <v>1.0321637797351479</v>
      </c>
      <c r="G128" s="11">
        <v>1.5882529217860351E-2</v>
      </c>
      <c r="I128" s="15">
        <v>0.4099490560383578</v>
      </c>
      <c r="J128" s="15">
        <f>I128-I127</f>
        <v>-1.1501095019044005E-2</v>
      </c>
      <c r="K128" s="15"/>
      <c r="L128" s="29">
        <v>3.3370000000000002</v>
      </c>
      <c r="M128" s="29">
        <v>1.915</v>
      </c>
      <c r="N128" s="15"/>
      <c r="P128" s="15">
        <f t="shared" si="12"/>
        <v>4.695936412816658E-3</v>
      </c>
      <c r="Q128" s="15">
        <f t="shared" si="13"/>
        <v>1.4193182823622193E-3</v>
      </c>
      <c r="R128" s="15">
        <f t="shared" si="14"/>
        <v>6.6794525585685824E-4</v>
      </c>
      <c r="S128" s="15">
        <f t="shared" si="15"/>
        <v>-9.3958163958905781E-4</v>
      </c>
      <c r="T128" s="15">
        <f t="shared" si="16"/>
        <v>-1.6502546374558499E-2</v>
      </c>
      <c r="U128" s="15">
        <f t="shared" si="11"/>
        <v>-8.4216695593218593E-4</v>
      </c>
      <c r="W128" s="15">
        <f xml:space="preserve"> -(G128/G127-1)*([8]CpteExploitation!$EG134+[8]CpteExploitation!$HD134)/([8]CpteExploitation!$L134)</f>
        <v>-1.7255942934071643E-4</v>
      </c>
    </row>
    <row r="129" spans="1:23" x14ac:dyDescent="0.25">
      <c r="A129" s="14" t="s">
        <v>307</v>
      </c>
      <c r="B129" s="11">
        <v>2.911356047822497E-2</v>
      </c>
      <c r="C129" s="11">
        <v>1.5488720988454916E-2</v>
      </c>
      <c r="D129" s="11">
        <v>1.3569951757408683</v>
      </c>
      <c r="E129" s="11">
        <v>0.81585466556564834</v>
      </c>
      <c r="F129" s="11">
        <v>1.0329093354899552</v>
      </c>
      <c r="G129" s="11">
        <v>1.6217781639154358E-2</v>
      </c>
      <c r="I129" s="15">
        <v>0.41384303504199249</v>
      </c>
      <c r="J129" s="15">
        <f>I129-I128</f>
        <v>3.8939790036346955E-3</v>
      </c>
      <c r="K129" s="15"/>
      <c r="L129" s="29">
        <v>3.4529999999999998</v>
      </c>
      <c r="M129" s="29">
        <v>1.9690000000000001</v>
      </c>
      <c r="N129" s="15"/>
      <c r="P129" s="15">
        <f t="shared" si="12"/>
        <v>1.3037649923250075E-3</v>
      </c>
      <c r="Q129" s="15">
        <f t="shared" si="13"/>
        <v>3.6990155010427706E-3</v>
      </c>
      <c r="R129" s="15">
        <f t="shared" si="14"/>
        <v>-7.2945259869545932E-4</v>
      </c>
      <c r="S129" s="15">
        <f t="shared" si="15"/>
        <v>-1.0480594871161964E-3</v>
      </c>
      <c r="T129" s="15">
        <f t="shared" si="16"/>
        <v>4.1451865806341138E-4</v>
      </c>
      <c r="U129" s="15">
        <f t="shared" si="11"/>
        <v>2.5419193801516171E-4</v>
      </c>
      <c r="W129" s="15">
        <f xml:space="preserve"> -(G129/G128-1)*([8]CpteExploitation!$EG135+[8]CpteExploitation!$HD135)/([8]CpteExploitation!$L135)</f>
        <v>-3.3525242129400746E-4</v>
      </c>
    </row>
    <row r="130" spans="1:23" x14ac:dyDescent="0.25">
      <c r="A130" s="14" t="s">
        <v>308</v>
      </c>
      <c r="B130" s="11">
        <v>2.9196818800601852E-2</v>
      </c>
      <c r="C130" s="11">
        <v>1.5397724979461583E-2</v>
      </c>
      <c r="D130" s="11">
        <v>1.3604806408544725</v>
      </c>
      <c r="E130" s="11">
        <v>0.81790499390986604</v>
      </c>
      <c r="F130" s="11">
        <v>1.0466861692785698</v>
      </c>
      <c r="G130" s="11">
        <v>1.6231086657496563E-2</v>
      </c>
      <c r="I130" s="15">
        <v>0.42310866574965617</v>
      </c>
      <c r="J130" s="15">
        <f>I130-I129</f>
        <v>9.2656307076636746E-3</v>
      </c>
      <c r="K130" s="15"/>
      <c r="L130" s="29">
        <v>3.6349999999999998</v>
      </c>
      <c r="M130" s="29">
        <v>2.0379999999999998</v>
      </c>
      <c r="N130" s="15"/>
      <c r="P130" s="15">
        <f t="shared" si="12"/>
        <v>1.6307277900860177E-3</v>
      </c>
      <c r="Q130" s="15">
        <f t="shared" si="13"/>
        <v>3.3500857707339333E-3</v>
      </c>
      <c r="R130" s="15">
        <f t="shared" si="14"/>
        <v>-1.4646423051954357E-3</v>
      </c>
      <c r="S130" s="15">
        <f t="shared" si="15"/>
        <v>-1.4330447481932028E-3</v>
      </c>
      <c r="T130" s="15">
        <f t="shared" si="16"/>
        <v>7.6056503160825111E-3</v>
      </c>
      <c r="U130" s="15">
        <f t="shared" si="11"/>
        <v>-4.2314611585014816E-4</v>
      </c>
      <c r="W130" s="15">
        <f xml:space="preserve"> -(G130/G129-1)*([8]CpteExploitation!$EG136+[8]CpteExploitation!$HD136)/([8]CpteExploitation!$L136)</f>
        <v>-1.3305018342203785E-5</v>
      </c>
    </row>
    <row r="131" spans="1:23" x14ac:dyDescent="0.25">
      <c r="A131" s="14" t="s">
        <v>309</v>
      </c>
      <c r="B131" s="11">
        <v>2.9498133256748996E-2</v>
      </c>
      <c r="C131" s="11">
        <v>1.5425989789211373E-2</v>
      </c>
      <c r="D131" s="11">
        <v>1.3583441138421735</v>
      </c>
      <c r="E131" s="11">
        <v>0.81881820792647908</v>
      </c>
      <c r="F131" s="11">
        <v>1.0541569882924045</v>
      </c>
      <c r="G131" s="11">
        <v>1.655281135049921E-2</v>
      </c>
      <c r="I131" s="15">
        <v>0.43168681029952705</v>
      </c>
      <c r="J131" s="15">
        <f>I131-I130</f>
        <v>8.5781445498708808E-3</v>
      </c>
      <c r="K131" s="15"/>
      <c r="L131" s="29">
        <v>3.806</v>
      </c>
      <c r="M131" s="29">
        <v>2.1</v>
      </c>
      <c r="N131" s="15"/>
      <c r="P131" s="15">
        <f t="shared" si="12"/>
        <v>5.7860768579103012E-3</v>
      </c>
      <c r="Q131" s="15">
        <f t="shared" si="13"/>
        <v>-1.0291751056484262E-3</v>
      </c>
      <c r="R131" s="15">
        <f t="shared" si="14"/>
        <v>8.8047247989657006E-4</v>
      </c>
      <c r="S131" s="15">
        <f t="shared" si="15"/>
        <v>-6.2599299487342596E-4</v>
      </c>
      <c r="T131" s="15">
        <f t="shared" si="16"/>
        <v>4.0017641972902671E-3</v>
      </c>
      <c r="U131" s="15">
        <f t="shared" si="11"/>
        <v>-4.3500088470440571E-4</v>
      </c>
      <c r="W131" s="15">
        <f xml:space="preserve"> -(G131/G130-1)*([8]CpteExploitation!$EG137+[8]CpteExploitation!$HD137)/([8]CpteExploitation!$L137)</f>
        <v>-3.217246930026485E-4</v>
      </c>
    </row>
    <row r="132" spans="1:23" x14ac:dyDescent="0.25">
      <c r="A132" s="14" t="s">
        <v>310</v>
      </c>
      <c r="B132" s="11">
        <v>2.9717236647286115E-2</v>
      </c>
      <c r="C132" s="11">
        <v>1.5323045400914182E-2</v>
      </c>
      <c r="D132" s="11">
        <v>1.3520504731861198</v>
      </c>
      <c r="E132" s="11">
        <v>0.81831642049763453</v>
      </c>
      <c r="F132" s="11">
        <v>1.0454170197478698</v>
      </c>
      <c r="G132" s="11">
        <v>1.7570664629488159E-2</v>
      </c>
      <c r="I132" s="15">
        <v>0.43672014260249553</v>
      </c>
      <c r="J132" s="15">
        <f>I132-I131</f>
        <v>5.0333323029684851E-3</v>
      </c>
      <c r="K132" s="15"/>
      <c r="L132" s="29">
        <v>3.927</v>
      </c>
      <c r="M132" s="29">
        <v>2.1429999999999998</v>
      </c>
      <c r="N132" s="15"/>
      <c r="P132" s="15">
        <f t="shared" si="12"/>
        <v>4.0983125477224731E-3</v>
      </c>
      <c r="Q132" s="15">
        <f t="shared" si="13"/>
        <v>3.6821387419554556E-3</v>
      </c>
      <c r="R132" s="15">
        <f t="shared" si="14"/>
        <v>2.5564814645977338E-3</v>
      </c>
      <c r="S132" s="15">
        <f t="shared" si="15"/>
        <v>3.3812929281538533E-4</v>
      </c>
      <c r="T132" s="15">
        <f t="shared" si="16"/>
        <v>-4.5746206726864193E-3</v>
      </c>
      <c r="U132" s="15">
        <f t="shared" ref="U132:U195" si="17">J132-P132-Q132-R132-S132-T132</f>
        <v>-1.0671090714361436E-3</v>
      </c>
      <c r="W132" s="15">
        <f xml:space="preserve"> -(G132/G131-1)*([8]CpteExploitation!$EG138+[8]CpteExploitation!$HD138)/([8]CpteExploitation!$L138)</f>
        <v>-1.0178532789889489E-3</v>
      </c>
    </row>
    <row r="133" spans="1:23" x14ac:dyDescent="0.25">
      <c r="A133" s="14" t="s">
        <v>311</v>
      </c>
      <c r="B133" s="11">
        <v>2.9838208977027866E-2</v>
      </c>
      <c r="C133" s="11">
        <v>1.5437374332758963E-2</v>
      </c>
      <c r="D133" s="11">
        <v>1.3423478795328827</v>
      </c>
      <c r="E133" s="11">
        <v>0.81746466527884298</v>
      </c>
      <c r="F133" s="11">
        <v>1.0480998140698392</v>
      </c>
      <c r="G133" s="11">
        <v>1.8353174603174604E-2</v>
      </c>
      <c r="I133" s="15">
        <v>0.43998015873015872</v>
      </c>
      <c r="J133" s="15">
        <f>I133-I132</f>
        <v>3.26001612766319E-3</v>
      </c>
      <c r="K133" s="15"/>
      <c r="L133" s="29">
        <v>4.032</v>
      </c>
      <c r="M133" s="29">
        <v>2.1840000000000002</v>
      </c>
      <c r="N133" s="15"/>
      <c r="P133" s="15">
        <f t="shared" si="12"/>
        <v>2.2214620152667111E-3</v>
      </c>
      <c r="Q133" s="15">
        <f t="shared" si="13"/>
        <v>-4.071667705384664E-3</v>
      </c>
      <c r="R133" s="15">
        <f t="shared" si="14"/>
        <v>3.9161219608812763E-3</v>
      </c>
      <c r="S133" s="15">
        <f t="shared" si="15"/>
        <v>5.6800846376759957E-4</v>
      </c>
      <c r="T133" s="15">
        <f t="shared" si="16"/>
        <v>1.4004225071423348E-3</v>
      </c>
      <c r="U133" s="15">
        <f t="shared" si="17"/>
        <v>-7.7433111401006762E-4</v>
      </c>
      <c r="W133" s="15">
        <f xml:space="preserve"> -(G133/G132-1)*([8]CpteExploitation!$EG139+[8]CpteExploitation!$HD139)/([8]CpteExploitation!$L139)</f>
        <v>-7.825099736864453E-4</v>
      </c>
    </row>
    <row r="134" spans="1:23" x14ac:dyDescent="0.25">
      <c r="A134" s="14" t="s">
        <v>312</v>
      </c>
      <c r="B134" s="11">
        <v>3.0406057456758964E-2</v>
      </c>
      <c r="C134" s="11">
        <v>1.5568693468265926E-2</v>
      </c>
      <c r="D134" s="11">
        <v>1.3337356668678333</v>
      </c>
      <c r="E134" s="11">
        <v>0.81575235691485404</v>
      </c>
      <c r="F134" s="11">
        <v>1.0531647644229365</v>
      </c>
      <c r="G134" s="11">
        <v>1.8908568693154618E-2</v>
      </c>
      <c r="I134" s="15">
        <v>0.45189085686931546</v>
      </c>
      <c r="J134" s="15">
        <f>I134-I133</f>
        <v>1.1910698139156739E-2</v>
      </c>
      <c r="K134" s="15"/>
      <c r="L134" s="29">
        <v>4.1779999999999999</v>
      </c>
      <c r="M134" s="29">
        <v>2.21</v>
      </c>
      <c r="N134" s="15"/>
      <c r="P134" s="15">
        <f t="shared" si="12"/>
        <v>1.0308413397884705E-2</v>
      </c>
      <c r="Q134" s="15">
        <f t="shared" si="13"/>
        <v>-4.6077264738382901E-3</v>
      </c>
      <c r="R134" s="15">
        <f t="shared" si="14"/>
        <v>3.4752157753063788E-3</v>
      </c>
      <c r="S134" s="15">
        <f t="shared" si="15"/>
        <v>1.1346060609371776E-3</v>
      </c>
      <c r="T134" s="15">
        <f t="shared" si="16"/>
        <v>2.6176083019623471E-3</v>
      </c>
      <c r="U134" s="15">
        <f t="shared" si="17"/>
        <v>-1.0174189230955793E-3</v>
      </c>
      <c r="W134" s="15">
        <f xml:space="preserve"> -(G134/G133-1)*([8]CpteExploitation!$EG140+[8]CpteExploitation!$HD140)/([8]CpteExploitation!$L140)</f>
        <v>-5.5539408998001472E-4</v>
      </c>
    </row>
    <row r="135" spans="1:23" x14ac:dyDescent="0.25">
      <c r="A135" s="14" t="s">
        <v>313</v>
      </c>
      <c r="B135" s="11">
        <v>3.0683738219502127E-2</v>
      </c>
      <c r="C135" s="11">
        <v>1.5488090474219039E-2</v>
      </c>
      <c r="D135" s="11">
        <v>1.3251643753735804</v>
      </c>
      <c r="E135" s="11">
        <v>0.81470356324860138</v>
      </c>
      <c r="F135" s="11">
        <v>1.0439400128662997</v>
      </c>
      <c r="G135" s="11">
        <v>1.9307746644690368E-2</v>
      </c>
      <c r="I135" s="15">
        <v>0.45891217329879919</v>
      </c>
      <c r="J135" s="15">
        <f>I135-I134</f>
        <v>7.021316429483726E-3</v>
      </c>
      <c r="K135" s="15"/>
      <c r="L135" s="29">
        <v>4.2469999999999999</v>
      </c>
      <c r="M135" s="29">
        <v>2.2170000000000001</v>
      </c>
      <c r="N135" s="15"/>
      <c r="P135" s="15">
        <f t="shared" si="12"/>
        <v>4.8306939088714283E-3</v>
      </c>
      <c r="Q135" s="15">
        <f t="shared" si="13"/>
        <v>2.7385636819322371E-3</v>
      </c>
      <c r="R135" s="15">
        <f t="shared" si="14"/>
        <v>3.3993848745756156E-3</v>
      </c>
      <c r="S135" s="15">
        <f t="shared" si="15"/>
        <v>6.8007303719093339E-4</v>
      </c>
      <c r="T135" s="15">
        <f t="shared" si="16"/>
        <v>-4.6332122502202944E-3</v>
      </c>
      <c r="U135" s="15">
        <f t="shared" si="17"/>
        <v>5.8131771338062327E-6</v>
      </c>
      <c r="W135" s="15">
        <f xml:space="preserve"> -(G135/G134-1)*([8]CpteExploitation!$EG141+[8]CpteExploitation!$HD141)/([8]CpteExploitation!$L141)</f>
        <v>-3.9917795153574914E-4</v>
      </c>
    </row>
    <row r="136" spans="1:23" x14ac:dyDescent="0.25">
      <c r="A136" s="14" t="s">
        <v>314</v>
      </c>
      <c r="B136" s="11">
        <v>3.0303717992359775E-2</v>
      </c>
      <c r="C136" s="11">
        <v>1.5414000409637914E-2</v>
      </c>
      <c r="D136" s="11">
        <v>1.3244047619047621</v>
      </c>
      <c r="E136" s="11">
        <v>0.81478119444759634</v>
      </c>
      <c r="F136" s="11">
        <v>1.0802545658403278</v>
      </c>
      <c r="G136" s="11">
        <v>1.941082438912994E-2</v>
      </c>
      <c r="I136" s="15">
        <v>0.47271066453528204</v>
      </c>
      <c r="J136" s="15">
        <f>I136-I135</f>
        <v>1.3798491236482857E-2</v>
      </c>
      <c r="K136" s="15"/>
      <c r="L136" s="29">
        <v>4.3789999999999996</v>
      </c>
      <c r="M136" s="29">
        <v>2.2250000000000001</v>
      </c>
      <c r="N136" s="15"/>
      <c r="P136" s="15">
        <f t="shared" si="12"/>
        <v>-6.4651986928212597E-3</v>
      </c>
      <c r="Q136" s="15">
        <f t="shared" si="13"/>
        <v>2.4971551634199543E-3</v>
      </c>
      <c r="R136" s="15">
        <f t="shared" si="14"/>
        <v>2.9923082960517844E-4</v>
      </c>
      <c r="S136" s="15">
        <f t="shared" si="15"/>
        <v>-4.9741641158667781E-5</v>
      </c>
      <c r="T136" s="15">
        <f t="shared" si="16"/>
        <v>1.8158860433368347E-2</v>
      </c>
      <c r="U136" s="15">
        <f t="shared" si="17"/>
        <v>-6.4181485593069534E-4</v>
      </c>
      <c r="W136" s="15">
        <f xml:space="preserve"> -(G136/G135-1)*([8]CpteExploitation!$EG142+[8]CpteExploitation!$HD142)/([8]CpteExploitation!$L142)</f>
        <v>-1.0307774443957147E-4</v>
      </c>
    </row>
    <row r="137" spans="1:23" x14ac:dyDescent="0.25">
      <c r="A137" s="14" t="s">
        <v>315</v>
      </c>
      <c r="B137" s="11">
        <v>3.0095100973743037E-2</v>
      </c>
      <c r="C137" s="11">
        <v>1.5245744435045606E-2</v>
      </c>
      <c r="D137" s="11">
        <v>1.3290017720023626</v>
      </c>
      <c r="E137" s="11">
        <v>0.81506460046224383</v>
      </c>
      <c r="F137" s="11">
        <v>1.0950507449357594</v>
      </c>
      <c r="G137" s="11">
        <v>1.8262806236080179E-2</v>
      </c>
      <c r="I137" s="15">
        <v>0.48084632516703779</v>
      </c>
      <c r="J137" s="15">
        <f>I137-I136</f>
        <v>8.1356606317557478E-3</v>
      </c>
      <c r="K137" s="15"/>
      <c r="L137" s="29">
        <v>4.49</v>
      </c>
      <c r="M137" s="29">
        <v>2.25</v>
      </c>
      <c r="N137" s="15"/>
      <c r="P137" s="15">
        <f t="shared" si="12"/>
        <v>-3.4979120766605552E-3</v>
      </c>
      <c r="Q137" s="15">
        <f t="shared" si="13"/>
        <v>5.5463873726505171E-3</v>
      </c>
      <c r="R137" s="15">
        <f t="shared" si="14"/>
        <v>-1.7636394071634566E-3</v>
      </c>
      <c r="S137" s="15">
        <f t="shared" si="15"/>
        <v>-1.7673523281583873E-4</v>
      </c>
      <c r="T137" s="15">
        <f t="shared" si="16"/>
        <v>6.9595080093603568E-3</v>
      </c>
      <c r="U137" s="15">
        <f t="shared" si="17"/>
        <v>1.0680519663847235E-3</v>
      </c>
      <c r="W137" s="15">
        <f xml:space="preserve"> -(G137/G136-1)*([8]CpteExploitation!$EG143+[8]CpteExploitation!$HD143)/([8]CpteExploitation!$L143)</f>
        <v>1.148018153049761E-3</v>
      </c>
    </row>
    <row r="138" spans="1:23" x14ac:dyDescent="0.25">
      <c r="A138" s="14" t="s">
        <v>316</v>
      </c>
      <c r="B138" s="11">
        <v>2.9953569136687928E-2</v>
      </c>
      <c r="C138" s="11">
        <v>1.4987822900677151E-2</v>
      </c>
      <c r="D138" s="11">
        <v>1.337995337995338</v>
      </c>
      <c r="E138" s="11">
        <v>0.81559775017930614</v>
      </c>
      <c r="F138" s="11">
        <v>1.0742337689026384</v>
      </c>
      <c r="G138" s="11">
        <v>1.7268098295328757E-2</v>
      </c>
      <c r="I138" s="15">
        <v>0.47420854549479735</v>
      </c>
      <c r="J138" s="15">
        <f>I138-I137</f>
        <v>-6.6377796722404403E-3</v>
      </c>
      <c r="K138" s="15"/>
      <c r="L138" s="29">
        <v>4.5170000000000003</v>
      </c>
      <c r="M138" s="29">
        <v>2.2959999999999998</v>
      </c>
      <c r="N138" s="15"/>
      <c r="P138" s="15">
        <f t="shared" si="12"/>
        <v>-2.3566468983040639E-3</v>
      </c>
      <c r="Q138" s="15">
        <f t="shared" si="13"/>
        <v>8.4776434157855258E-3</v>
      </c>
      <c r="R138" s="15">
        <f t="shared" si="14"/>
        <v>-3.3911151951240806E-3</v>
      </c>
      <c r="S138" s="15">
        <f t="shared" si="15"/>
        <v>-3.2778821004502144E-4</v>
      </c>
      <c r="T138" s="15">
        <f t="shared" si="16"/>
        <v>-9.5261973498405334E-3</v>
      </c>
      <c r="U138" s="15">
        <f t="shared" si="17"/>
        <v>4.8632456528773307E-4</v>
      </c>
      <c r="W138" s="15">
        <f xml:space="preserve"> -(G138/G137-1)*([8]CpteExploitation!$EG144+[8]CpteExploitation!$HD144)/([8]CpteExploitation!$L144)</f>
        <v>9.9470794075142278E-4</v>
      </c>
    </row>
    <row r="139" spans="1:23" x14ac:dyDescent="0.25">
      <c r="A139" s="14" t="s">
        <v>317</v>
      </c>
      <c r="B139" s="11">
        <v>2.9800850807514212E-2</v>
      </c>
      <c r="C139" s="11">
        <v>1.4734053306937065E-2</v>
      </c>
      <c r="D139" s="11">
        <v>1.3402417962003452</v>
      </c>
      <c r="E139" s="11">
        <v>0.8161352256898694</v>
      </c>
      <c r="F139" s="11">
        <v>1.0813731037867</v>
      </c>
      <c r="G139" s="11">
        <v>1.6541353383458645E-2</v>
      </c>
      <c r="I139" s="15">
        <v>0.48335123523093443</v>
      </c>
      <c r="J139" s="15">
        <f>I139-I138</f>
        <v>9.1426897361370774E-3</v>
      </c>
      <c r="K139" s="15"/>
      <c r="L139" s="29">
        <v>4.6550000000000002</v>
      </c>
      <c r="M139" s="29">
        <v>2.3279999999999998</v>
      </c>
      <c r="N139" s="15"/>
      <c r="P139" s="15">
        <f t="shared" si="12"/>
        <v>-2.5915785618376048E-3</v>
      </c>
      <c r="Q139" s="15">
        <f t="shared" si="13"/>
        <v>8.6064257206555535E-3</v>
      </c>
      <c r="R139" s="15">
        <f t="shared" si="14"/>
        <v>-8.5342534420903172E-4</v>
      </c>
      <c r="S139" s="15">
        <f t="shared" si="15"/>
        <v>-3.3496887523984116E-4</v>
      </c>
      <c r="T139" s="15">
        <f t="shared" si="16"/>
        <v>3.3781641328887594E-3</v>
      </c>
      <c r="U139" s="15">
        <f t="shared" si="17"/>
        <v>9.3807266387924224E-4</v>
      </c>
      <c r="W139" s="15">
        <f xml:space="preserve"> -(G139/G138-1)*([8]CpteExploitation!$EG145+[8]CpteExploitation!$HD145)/([8]CpteExploitation!$L145)</f>
        <v>7.2674491187011271E-4</v>
      </c>
    </row>
    <row r="140" spans="1:23" x14ac:dyDescent="0.25">
      <c r="A140" s="14" t="s">
        <v>318</v>
      </c>
      <c r="B140" s="11">
        <v>3.0218747650905806E-2</v>
      </c>
      <c r="C140" s="11">
        <v>1.4654661402692934E-2</v>
      </c>
      <c r="D140" s="11">
        <v>1.3491525423728812</v>
      </c>
      <c r="E140" s="11">
        <v>0.81680823874314057</v>
      </c>
      <c r="F140" s="11">
        <v>1.0842762650505235</v>
      </c>
      <c r="G140" s="11">
        <v>1.5479876160990716E-2</v>
      </c>
      <c r="I140" s="15">
        <v>0.49184726522187827</v>
      </c>
      <c r="J140" s="15">
        <f>I140-I139</f>
        <v>8.496029990943843E-3</v>
      </c>
      <c r="K140" s="15"/>
      <c r="L140" s="29">
        <v>4.8449999999999998</v>
      </c>
      <c r="M140" s="29">
        <v>2.3879999999999999</v>
      </c>
      <c r="N140" s="15"/>
      <c r="P140" s="15">
        <f t="shared" si="12"/>
        <v>7.0129980491056869E-3</v>
      </c>
      <c r="Q140" s="15">
        <f t="shared" si="13"/>
        <v>2.6947425049570462E-3</v>
      </c>
      <c r="R140" s="15">
        <f t="shared" si="14"/>
        <v>-3.3250195707185421E-3</v>
      </c>
      <c r="S140" s="15">
        <f t="shared" si="15"/>
        <v>-4.1240569614628972E-4</v>
      </c>
      <c r="T140" s="15">
        <f t="shared" si="16"/>
        <v>1.3426378549657133E-3</v>
      </c>
      <c r="U140" s="15">
        <f t="shared" si="17"/>
        <v>1.1830768487802285E-3</v>
      </c>
      <c r="W140" s="15">
        <f xml:space="preserve"> -(G140/G139-1)*([8]CpteExploitation!$EG146+[8]CpteExploitation!$HD146)/([8]CpteExploitation!$L146)</f>
        <v>1.0614772224679294E-3</v>
      </c>
    </row>
    <row r="141" spans="1:23" x14ac:dyDescent="0.25">
      <c r="A141" s="14" t="s">
        <v>319</v>
      </c>
      <c r="B141" s="11">
        <v>2.9939557758005778E-2</v>
      </c>
      <c r="C141" s="11">
        <v>1.46137209196963E-2</v>
      </c>
      <c r="D141" s="11">
        <v>1.3508869179600886</v>
      </c>
      <c r="E141" s="11">
        <v>0.81709651987836474</v>
      </c>
      <c r="F141" s="11">
        <v>1.1248622921114781</v>
      </c>
      <c r="G141" s="11">
        <v>1.4347484276729557E-2</v>
      </c>
      <c r="I141" s="15">
        <v>0.5066823899371069</v>
      </c>
      <c r="J141" s="15">
        <f>I141-I140</f>
        <v>1.4835124715228631E-2</v>
      </c>
      <c r="K141" s="15"/>
      <c r="L141" s="29">
        <v>5.0880000000000001</v>
      </c>
      <c r="M141" s="29">
        <v>2.4369999999999998</v>
      </c>
      <c r="N141" s="15"/>
      <c r="P141" s="15">
        <f t="shared" si="12"/>
        <v>-4.5536932421765351E-3</v>
      </c>
      <c r="Q141" s="15">
        <f t="shared" si="13"/>
        <v>1.3769485547785881E-3</v>
      </c>
      <c r="R141" s="15">
        <f t="shared" si="14"/>
        <v>-6.3361089563613367E-4</v>
      </c>
      <c r="S141" s="15">
        <f t="shared" si="15"/>
        <v>-1.7395489539286617E-4</v>
      </c>
      <c r="T141" s="15">
        <f t="shared" si="16"/>
        <v>1.8449182653713172E-2</v>
      </c>
      <c r="U141" s="15">
        <f t="shared" si="17"/>
        <v>3.7025253994240476E-4</v>
      </c>
      <c r="W141" s="15">
        <f xml:space="preserve"> -(G141/G140-1)*([8]CpteExploitation!$EG147+[8]CpteExploitation!$HD147)/([8]CpteExploitation!$L147)</f>
        <v>1.132391884261159E-3</v>
      </c>
    </row>
    <row r="142" spans="1:23" x14ac:dyDescent="0.25">
      <c r="A142" s="14" t="s">
        <v>320</v>
      </c>
      <c r="B142" s="11">
        <v>2.9912221471978397E-2</v>
      </c>
      <c r="C142" s="11">
        <v>1.4580534444578356E-2</v>
      </c>
      <c r="D142" s="11">
        <v>1.3493188010899182</v>
      </c>
      <c r="E142" s="11">
        <v>0.81690299347287876</v>
      </c>
      <c r="F142" s="11">
        <v>1.0871686495988735</v>
      </c>
      <c r="G142" s="11">
        <v>1.4970059880239521E-2</v>
      </c>
      <c r="I142" s="15">
        <v>0.49081836327345313</v>
      </c>
      <c r="J142" s="15">
        <f>I142-I141</f>
        <v>-1.5864026663653774E-2</v>
      </c>
      <c r="K142" s="15"/>
      <c r="L142" s="29">
        <v>5.01</v>
      </c>
      <c r="M142" s="29">
        <v>2.476</v>
      </c>
      <c r="N142" s="15"/>
      <c r="P142" s="15">
        <f t="shared" si="12"/>
        <v>-4.3732323846905086E-4</v>
      </c>
      <c r="Q142" s="15">
        <f t="shared" si="13"/>
        <v>1.0876990363362748E-3</v>
      </c>
      <c r="R142" s="15">
        <f t="shared" si="14"/>
        <v>5.5599112299279676E-4</v>
      </c>
      <c r="S142" s="15">
        <f t="shared" si="15"/>
        <v>1.1344237127867782E-4</v>
      </c>
      <c r="T142" s="15">
        <f t="shared" si="16"/>
        <v>-1.6050079038307477E-2</v>
      </c>
      <c r="U142" s="15">
        <f t="shared" si="17"/>
        <v>-1.1337569174849904E-3</v>
      </c>
      <c r="W142" s="15">
        <f xml:space="preserve"> -(G142/G141-1)*([8]CpteExploitation!$EG148+[8]CpteExploitation!$HD148)/([8]CpteExploitation!$L148)</f>
        <v>-6.2257560350996368E-4</v>
      </c>
    </row>
    <row r="143" spans="1:23" x14ac:dyDescent="0.25">
      <c r="A143" s="14" t="s">
        <v>321</v>
      </c>
      <c r="B143" s="11">
        <v>3.0656797174419482E-2</v>
      </c>
      <c r="C143" s="11">
        <v>1.4586823715022524E-2</v>
      </c>
      <c r="D143" s="11">
        <v>1.3526570048309179</v>
      </c>
      <c r="E143" s="11">
        <v>0.81712632449086953</v>
      </c>
      <c r="F143" s="11">
        <v>1.0735227707739829</v>
      </c>
      <c r="G143" s="11">
        <v>1.4774494556765163E-2</v>
      </c>
      <c r="I143" s="15">
        <v>0.49533437013996889</v>
      </c>
      <c r="J143" s="15">
        <f>I143-I142</f>
        <v>4.5160068665157649E-3</v>
      </c>
      <c r="K143" s="15"/>
      <c r="L143" s="29">
        <v>5.1440000000000001</v>
      </c>
      <c r="M143" s="29">
        <v>2.52</v>
      </c>
      <c r="N143" s="15"/>
      <c r="P143" s="15">
        <f t="shared" si="12"/>
        <v>1.2301925897733001E-2</v>
      </c>
      <c r="Q143" s="15">
        <f t="shared" si="13"/>
        <v>-2.1317670317502047E-4</v>
      </c>
      <c r="R143" s="15">
        <f t="shared" si="14"/>
        <v>-1.2226754221027008E-3</v>
      </c>
      <c r="S143" s="15">
        <f t="shared" si="15"/>
        <v>-1.3511123773788863E-4</v>
      </c>
      <c r="T143" s="15">
        <f t="shared" si="16"/>
        <v>-6.2032245815688983E-3</v>
      </c>
      <c r="U143" s="15">
        <f t="shared" si="17"/>
        <v>-1.1731086632727102E-5</v>
      </c>
      <c r="W143" s="15">
        <f xml:space="preserve"> -(G143/G142-1)*([8]CpteExploitation!$EG149+[8]CpteExploitation!$HD149)/([8]CpteExploitation!$L149)</f>
        <v>1.9556532347435841E-4</v>
      </c>
    </row>
    <row r="144" spans="1:23" x14ac:dyDescent="0.25">
      <c r="A144" s="14" t="s">
        <v>322</v>
      </c>
      <c r="B144" s="11">
        <v>3.0383759103430059E-2</v>
      </c>
      <c r="C144" s="11">
        <v>1.4610029188934335E-2</v>
      </c>
      <c r="D144" s="11">
        <v>1.3398520084566599</v>
      </c>
      <c r="E144" s="11">
        <v>0.81781819553979096</v>
      </c>
      <c r="F144" s="11">
        <v>1.1202990855931301</v>
      </c>
      <c r="G144" s="11">
        <v>1.4471243042671618E-2</v>
      </c>
      <c r="I144" s="15">
        <v>0.51539888682745827</v>
      </c>
      <c r="J144" s="15">
        <f>I144-I143</f>
        <v>2.0064516687489375E-2</v>
      </c>
      <c r="K144" s="15"/>
      <c r="L144" s="29">
        <v>5.39</v>
      </c>
      <c r="M144" s="29">
        <v>2.5350000000000001</v>
      </c>
      <c r="N144" s="15"/>
      <c r="P144" s="15">
        <f t="shared" si="12"/>
        <v>-4.363108442705552E-3</v>
      </c>
      <c r="Q144" s="15">
        <f t="shared" si="13"/>
        <v>-7.7934416580351692E-4</v>
      </c>
      <c r="R144" s="15">
        <f t="shared" si="14"/>
        <v>4.6375793633831293E-3</v>
      </c>
      <c r="S144" s="15">
        <f t="shared" si="15"/>
        <v>-4.1479693344935773E-4</v>
      </c>
      <c r="T144" s="15">
        <f t="shared" si="16"/>
        <v>2.1345892789524774E-2</v>
      </c>
      <c r="U144" s="15">
        <f t="shared" si="17"/>
        <v>-3.6170592346010041E-4</v>
      </c>
      <c r="W144" s="15">
        <f xml:space="preserve"> -(G144/G143-1)*([8]CpteExploitation!$EG150+[8]CpteExploitation!$HD150)/([8]CpteExploitation!$L150)</f>
        <v>3.0325151409354425E-4</v>
      </c>
    </row>
    <row r="145" spans="1:23" x14ac:dyDescent="0.25">
      <c r="A145" s="14" t="s">
        <v>323</v>
      </c>
      <c r="B145" s="11">
        <v>3.1013788126258213E-2</v>
      </c>
      <c r="C145" s="11">
        <v>1.4644065753911419E-2</v>
      </c>
      <c r="D145" s="11">
        <v>1.3451511991657978</v>
      </c>
      <c r="E145" s="11">
        <v>0.81881718387966729</v>
      </c>
      <c r="F145" s="11">
        <v>1.1048542793608318</v>
      </c>
      <c r="G145" s="11">
        <v>1.4960773581463241E-2</v>
      </c>
      <c r="I145" s="15">
        <v>0.51413975551906588</v>
      </c>
      <c r="J145" s="15">
        <f>I145-I144</f>
        <v>-1.2591313083923916E-3</v>
      </c>
      <c r="K145" s="15"/>
      <c r="L145" s="29">
        <v>5.4809999999999999</v>
      </c>
      <c r="M145" s="29">
        <v>2.58</v>
      </c>
      <c r="N145" s="15"/>
      <c r="P145" s="15">
        <f t="shared" si="12"/>
        <v>9.7523268984926383E-3</v>
      </c>
      <c r="Q145" s="15">
        <f t="shared" si="13"/>
        <v>-1.0956802636684203E-3</v>
      </c>
      <c r="R145" s="15">
        <f t="shared" si="14"/>
        <v>-1.8601240856565486E-3</v>
      </c>
      <c r="S145" s="15">
        <f t="shared" si="15"/>
        <v>-5.7450372480659492E-4</v>
      </c>
      <c r="T145" s="15">
        <f t="shared" si="16"/>
        <v>-6.4839204970227301E-3</v>
      </c>
      <c r="U145" s="15">
        <f t="shared" si="17"/>
        <v>-9.9722963573073593E-4</v>
      </c>
      <c r="W145" s="15">
        <f xml:space="preserve"> -(G145/G144-1)*([8]CpteExploitation!$EG151+[8]CpteExploitation!$HD151)/([8]CpteExploitation!$L151)</f>
        <v>-4.8953053879162293E-4</v>
      </c>
    </row>
    <row r="146" spans="1:23" x14ac:dyDescent="0.25">
      <c r="A146" s="14" t="s">
        <v>324</v>
      </c>
      <c r="B146" s="11">
        <v>3.1898666257856811E-2</v>
      </c>
      <c r="C146" s="11">
        <v>1.4692543130132699E-2</v>
      </c>
      <c r="D146" s="11">
        <v>1.3438144329896908</v>
      </c>
      <c r="E146" s="11">
        <v>0.82005978844090133</v>
      </c>
      <c r="F146" s="11">
        <v>1.1020077977383771</v>
      </c>
      <c r="G146" s="11">
        <v>1.4664310954063604E-2</v>
      </c>
      <c r="I146" s="15">
        <v>0.52491166077738516</v>
      </c>
      <c r="J146" s="15">
        <f>I146-I145</f>
        <v>1.0771905258319281E-2</v>
      </c>
      <c r="K146" s="15"/>
      <c r="L146" s="29">
        <v>5.66</v>
      </c>
      <c r="M146" s="29">
        <v>2.6070000000000002</v>
      </c>
      <c r="N146" s="15"/>
      <c r="P146" s="15">
        <f t="shared" si="12"/>
        <v>1.3430387724121039E-2</v>
      </c>
      <c r="Q146" s="15">
        <f t="shared" si="13"/>
        <v>-1.5582507326932702E-3</v>
      </c>
      <c r="R146" s="15">
        <f t="shared" si="14"/>
        <v>4.6778279981268188E-4</v>
      </c>
      <c r="S146" s="15">
        <f t="shared" si="15"/>
        <v>-7.1434152903886714E-4</v>
      </c>
      <c r="T146" s="15">
        <f t="shared" si="16"/>
        <v>-1.2127276680599819E-3</v>
      </c>
      <c r="U146" s="15">
        <f t="shared" si="17"/>
        <v>3.5905466417767882E-4</v>
      </c>
      <c r="W146" s="15">
        <f xml:space="preserve"> -(G146/G145-1)*([8]CpteExploitation!$EG152+[8]CpteExploitation!$HD152)/([8]CpteExploitation!$L152)</f>
        <v>2.9646262739963615E-4</v>
      </c>
    </row>
    <row r="147" spans="1:23" x14ac:dyDescent="0.25">
      <c r="A147" s="14" t="s">
        <v>325</v>
      </c>
      <c r="B147" s="11">
        <v>3.2583445880764041E-2</v>
      </c>
      <c r="C147" s="11">
        <v>1.4634242336205083E-2</v>
      </c>
      <c r="D147" s="11">
        <v>1.3445980542754736</v>
      </c>
      <c r="E147" s="11">
        <v>0.82083735288442994</v>
      </c>
      <c r="F147" s="11">
        <v>1.0952312409271403</v>
      </c>
      <c r="G147" s="11">
        <v>1.4477766287487075E-2</v>
      </c>
      <c r="I147" s="15">
        <v>0.53309203722854193</v>
      </c>
      <c r="J147" s="15">
        <f>I147-I146</f>
        <v>8.1803764511567678E-3</v>
      </c>
      <c r="K147" s="15"/>
      <c r="L147" s="29">
        <v>5.8019999999999996</v>
      </c>
      <c r="M147" s="29">
        <v>2.6259999999999999</v>
      </c>
      <c r="N147" s="15"/>
      <c r="P147" s="15">
        <f t="shared" si="12"/>
        <v>9.8878735463298392E-3</v>
      </c>
      <c r="Q147" s="15">
        <f t="shared" si="13"/>
        <v>1.8276881440600391E-3</v>
      </c>
      <c r="R147" s="15">
        <f t="shared" si="14"/>
        <v>-2.6859104141667189E-4</v>
      </c>
      <c r="S147" s="15">
        <f t="shared" si="15"/>
        <v>-4.3673246420934588E-4</v>
      </c>
      <c r="T147" s="15">
        <f t="shared" si="16"/>
        <v>-2.8323636754181503E-3</v>
      </c>
      <c r="U147" s="15">
        <f t="shared" si="17"/>
        <v>2.5019418110577667E-6</v>
      </c>
      <c r="W147" s="15">
        <f xml:space="preserve"> -(G147/G146-1)*([8]CpteExploitation!$EG153+[8]CpteExploitation!$HD153)/([8]CpteExploitation!$L153)</f>
        <v>1.8654466657652848E-4</v>
      </c>
    </row>
    <row r="148" spans="1:23" x14ac:dyDescent="0.25">
      <c r="A148" s="14" t="s">
        <v>326</v>
      </c>
      <c r="B148" s="11">
        <v>3.2737356500155142E-2</v>
      </c>
      <c r="C148" s="11">
        <v>1.462959693893599E-2</v>
      </c>
      <c r="D148" s="11">
        <v>1.3436863543788187</v>
      </c>
      <c r="E148" s="11">
        <v>0.82155600372323934</v>
      </c>
      <c r="F148" s="11">
        <v>1.0834598452427793</v>
      </c>
      <c r="G148" s="11">
        <v>1.4320220841959972E-2</v>
      </c>
      <c r="I148" s="15">
        <v>0.53053830227743271</v>
      </c>
      <c r="J148" s="15">
        <f>I148-I147</f>
        <v>-2.5537349511092211E-3</v>
      </c>
      <c r="K148" s="15"/>
      <c r="L148" s="29">
        <v>5.7960000000000003</v>
      </c>
      <c r="M148" s="29">
        <v>2.6389999999999998</v>
      </c>
      <c r="N148" s="15"/>
      <c r="P148" s="15">
        <f t="shared" si="12"/>
        <v>2.137905830874638E-3</v>
      </c>
      <c r="Q148" s="15">
        <f t="shared" si="13"/>
        <v>1.4367116557008808E-4</v>
      </c>
      <c r="R148" s="15">
        <f t="shared" si="14"/>
        <v>3.0688553915322295E-4</v>
      </c>
      <c r="S148" s="15">
        <f t="shared" si="15"/>
        <v>-3.9625779902520728E-4</v>
      </c>
      <c r="T148" s="15">
        <f t="shared" si="16"/>
        <v>-4.864510356034136E-3</v>
      </c>
      <c r="U148" s="15">
        <f t="shared" si="17"/>
        <v>1.1857066835217409E-4</v>
      </c>
      <c r="W148" s="15">
        <f xml:space="preserve"> -(G148/G147-1)*([8]CpteExploitation!$EG154+[8]CpteExploitation!$HD154)/([8]CpteExploitation!$L154)</f>
        <v>1.5754544552710345E-4</v>
      </c>
    </row>
    <row r="149" spans="1:23" x14ac:dyDescent="0.25">
      <c r="A149" s="14" t="s">
        <v>327</v>
      </c>
      <c r="B149" s="11">
        <v>3.2744464765165952E-2</v>
      </c>
      <c r="C149" s="11">
        <v>1.4638067845037782E-2</v>
      </c>
      <c r="D149" s="11">
        <v>1.3443037974683543</v>
      </c>
      <c r="E149" s="11">
        <v>0.82217206895209927</v>
      </c>
      <c r="F149" s="11">
        <v>1.1069103248364114</v>
      </c>
      <c r="G149" s="11">
        <v>1.3786146603900469E-2</v>
      </c>
      <c r="I149" s="15">
        <v>0.53967720242098183</v>
      </c>
      <c r="J149" s="15">
        <f>I149-I148</f>
        <v>9.1389001435491224E-3</v>
      </c>
      <c r="K149" s="15"/>
      <c r="L149" s="29">
        <v>5.9480000000000004</v>
      </c>
      <c r="M149" s="29">
        <v>2.6549999999999998</v>
      </c>
      <c r="N149" s="15"/>
      <c r="P149" s="15">
        <f t="shared" si="12"/>
        <v>9.8862369776075716E-5</v>
      </c>
      <c r="Q149" s="15">
        <f t="shared" si="13"/>
        <v>-2.6363831066395134E-4</v>
      </c>
      <c r="R149" s="15">
        <f t="shared" si="14"/>
        <v>-2.0922329673011517E-4</v>
      </c>
      <c r="S149" s="15">
        <f t="shared" si="15"/>
        <v>-3.4142910318252066E-4</v>
      </c>
      <c r="T149" s="15">
        <f t="shared" si="16"/>
        <v>9.8548478184506925E-3</v>
      </c>
      <c r="U149" s="15">
        <f t="shared" si="17"/>
        <v>-5.193341010584912E-7</v>
      </c>
      <c r="W149" s="15">
        <f xml:space="preserve"> -(G149/G148-1)*([8]CpteExploitation!$EG155+[8]CpteExploitation!$HD155)/([8]CpteExploitation!$L155)</f>
        <v>5.3407423805950413E-4</v>
      </c>
    </row>
    <row r="150" spans="1:23" x14ac:dyDescent="0.25">
      <c r="A150" s="14" t="s">
        <v>328</v>
      </c>
      <c r="B150" s="11">
        <v>3.2195863036110793E-2</v>
      </c>
      <c r="C150" s="11">
        <v>1.4660458201576416E-2</v>
      </c>
      <c r="D150" s="11">
        <v>1.3442705704189801</v>
      </c>
      <c r="E150" s="11">
        <v>0.82232869775232753</v>
      </c>
      <c r="F150" s="11">
        <v>1.1312864845934378</v>
      </c>
      <c r="G150" s="11">
        <v>1.3199665831244775E-2</v>
      </c>
      <c r="I150" s="15">
        <v>0.5418546365914787</v>
      </c>
      <c r="J150" s="15">
        <f>I150-I149</f>
        <v>2.1774341704968725E-3</v>
      </c>
      <c r="K150" s="15"/>
      <c r="L150" s="29">
        <v>5.9850000000000003</v>
      </c>
      <c r="M150" s="29">
        <v>2.6629999999999998</v>
      </c>
      <c r="N150" s="15"/>
      <c r="P150" s="15">
        <f t="shared" si="12"/>
        <v>-7.478471478880447E-3</v>
      </c>
      <c r="Q150" s="15">
        <f t="shared" si="13"/>
        <v>-6.8276432233019073E-4</v>
      </c>
      <c r="R150" s="15">
        <f t="shared" si="14"/>
        <v>1.103285516371614E-5</v>
      </c>
      <c r="S150" s="15">
        <f t="shared" si="15"/>
        <v>-8.5035930458834955E-5</v>
      </c>
      <c r="T150" s="15">
        <f t="shared" si="16"/>
        <v>9.8298392257046875E-3</v>
      </c>
      <c r="U150" s="15">
        <f t="shared" si="17"/>
        <v>5.8283382129794073E-4</v>
      </c>
      <c r="W150" s="15">
        <f xml:space="preserve"> -(G150/G149-1)*([8]CpteExploitation!$EG156+[8]CpteExploitation!$HD156)/([8]CpteExploitation!$L156)</f>
        <v>5.8648077265569378E-4</v>
      </c>
    </row>
    <row r="151" spans="1:23" x14ac:dyDescent="0.25">
      <c r="A151" s="14" t="s">
        <v>329</v>
      </c>
      <c r="B151" s="11">
        <v>3.1586126266562743E-2</v>
      </c>
      <c r="C151" s="11">
        <v>1.4639373552677361E-2</v>
      </c>
      <c r="D151" s="11">
        <v>1.3559577677224737</v>
      </c>
      <c r="E151" s="11">
        <v>0.82291504286827744</v>
      </c>
      <c r="F151" s="11">
        <v>1.1152461731586383</v>
      </c>
      <c r="G151" s="11">
        <v>1.323933975240715E-2</v>
      </c>
      <c r="I151" s="15">
        <v>0.52303988995873452</v>
      </c>
      <c r="J151" s="15">
        <f>I151-I150</f>
        <v>-1.8814746632744184E-2</v>
      </c>
      <c r="K151" s="15"/>
      <c r="L151" s="29">
        <v>5.8159999999999998</v>
      </c>
      <c r="M151" s="29">
        <v>2.6970000000000001</v>
      </c>
      <c r="N151" s="15"/>
      <c r="P151" s="15">
        <f t="shared" si="12"/>
        <v>-8.4265407627303751E-3</v>
      </c>
      <c r="Q151" s="15">
        <f t="shared" si="13"/>
        <v>6.3992023193062898E-4</v>
      </c>
      <c r="R151" s="15">
        <f t="shared" si="14"/>
        <v>-3.8683939612732688E-3</v>
      </c>
      <c r="S151" s="15">
        <f t="shared" si="15"/>
        <v>-3.1725967651437026E-4</v>
      </c>
      <c r="T151" s="15">
        <f t="shared" si="16"/>
        <v>-6.3088065294783094E-3</v>
      </c>
      <c r="U151" s="15">
        <f t="shared" si="17"/>
        <v>-5.3366593467848999E-4</v>
      </c>
      <c r="W151" s="15">
        <f xml:space="preserve"> -(G151/G150-1)*([8]CpteExploitation!$EG157+[8]CpteExploitation!$HD157)/([8]CpteExploitation!$L157)</f>
        <v>-3.9673921162374065E-5</v>
      </c>
    </row>
    <row r="152" spans="1:23" x14ac:dyDescent="0.25">
      <c r="A152" s="14" t="s">
        <v>330</v>
      </c>
      <c r="B152" s="11">
        <v>3.1532198371576607E-2</v>
      </c>
      <c r="C152" s="11">
        <v>1.4613754216560956E-2</v>
      </c>
      <c r="D152" s="11">
        <v>1.349</v>
      </c>
      <c r="E152" s="11">
        <v>0.82387315438856201</v>
      </c>
      <c r="F152" s="11">
        <v>1.1197109395958671</v>
      </c>
      <c r="G152" s="11">
        <v>1.3469735720375103E-2</v>
      </c>
      <c r="I152" s="15">
        <v>0.52651321398124462</v>
      </c>
      <c r="J152" s="15">
        <f>I152-I151</f>
        <v>3.4733240225101047E-3</v>
      </c>
      <c r="K152" s="15"/>
      <c r="L152" s="29">
        <v>5.8650000000000002</v>
      </c>
      <c r="M152" s="29">
        <v>2.698</v>
      </c>
      <c r="N152" s="15"/>
      <c r="P152" s="15">
        <f t="shared" si="12"/>
        <v>-7.9172370780711862E-4</v>
      </c>
      <c r="Q152" s="15">
        <f t="shared" si="13"/>
        <v>8.1152504480052582E-4</v>
      </c>
      <c r="R152" s="15">
        <f t="shared" si="14"/>
        <v>2.379470426409912E-3</v>
      </c>
      <c r="S152" s="15">
        <f t="shared" si="15"/>
        <v>-5.3990532322802857E-4</v>
      </c>
      <c r="T152" s="15">
        <f t="shared" si="16"/>
        <v>1.8564555353439911E-3</v>
      </c>
      <c r="U152" s="15">
        <f t="shared" si="17"/>
        <v>-2.4249795300917672E-4</v>
      </c>
      <c r="W152" s="15">
        <f xml:space="preserve"> -(G152/G151-1)*([8]CpteExploitation!$EG158+[8]CpteExploitation!$HD158)/([8]CpteExploitation!$L158)</f>
        <v>-2.3039596796795416E-4</v>
      </c>
    </row>
    <row r="153" spans="1:23" x14ac:dyDescent="0.25">
      <c r="A153" s="14" t="s">
        <v>331</v>
      </c>
      <c r="B153" s="11">
        <v>3.1280653950953682E-2</v>
      </c>
      <c r="C153" s="11">
        <v>1.4555922618731671E-2</v>
      </c>
      <c r="D153" s="11">
        <v>1.3467261904761905</v>
      </c>
      <c r="E153" s="11">
        <v>0.82541845075905029</v>
      </c>
      <c r="F153" s="11">
        <v>1.1254197438672067</v>
      </c>
      <c r="G153" s="11">
        <v>1.4389707127137294E-2</v>
      </c>
      <c r="I153" s="15">
        <v>0.52598611816488916</v>
      </c>
      <c r="J153" s="15">
        <f>I153-I152</f>
        <v>-5.2709581635546066E-4</v>
      </c>
      <c r="K153" s="15"/>
      <c r="L153" s="29">
        <v>5.907</v>
      </c>
      <c r="M153" s="29">
        <v>2.7149999999999999</v>
      </c>
      <c r="N153" s="15"/>
      <c r="P153" s="15">
        <f t="shared" si="12"/>
        <v>-3.6697321585506359E-3</v>
      </c>
      <c r="Q153" s="15">
        <f t="shared" si="13"/>
        <v>1.8204439908618389E-3</v>
      </c>
      <c r="R153" s="15">
        <f t="shared" si="14"/>
        <v>7.7538261681483328E-4</v>
      </c>
      <c r="S153" s="15">
        <f t="shared" si="15"/>
        <v>-8.6283024808159431E-4</v>
      </c>
      <c r="T153" s="15">
        <f t="shared" si="16"/>
        <v>2.3453796946739667E-3</v>
      </c>
      <c r="U153" s="15">
        <f t="shared" si="17"/>
        <v>-9.3573971207386916E-4</v>
      </c>
      <c r="W153" s="15">
        <f xml:space="preserve"> -(G153/G152-1)*([8]CpteExploitation!$EG159+[8]CpteExploitation!$HD159)/([8]CpteExploitation!$L159)</f>
        <v>-9.1997140676219012E-4</v>
      </c>
    </row>
    <row r="154" spans="1:23" x14ac:dyDescent="0.25">
      <c r="A154" s="14" t="s">
        <v>332</v>
      </c>
      <c r="B154" s="11">
        <v>3.1485441044979197E-2</v>
      </c>
      <c r="C154" s="11">
        <v>1.455262559801372E-2</v>
      </c>
      <c r="D154" s="11">
        <v>1.3544117647058822</v>
      </c>
      <c r="E154" s="11">
        <v>0.8275862068965516</v>
      </c>
      <c r="F154" s="11">
        <v>1.1199720023849304</v>
      </c>
      <c r="G154" s="11">
        <v>1.540264523689938E-2</v>
      </c>
      <c r="I154" s="15">
        <v>0.52201573748535068</v>
      </c>
      <c r="J154" s="15">
        <f>I154-I153</f>
        <v>-3.9703806795384766E-3</v>
      </c>
      <c r="K154" s="15"/>
      <c r="L154" s="29">
        <v>5.9729999999999999</v>
      </c>
      <c r="M154" s="29">
        <v>2.7629999999999999</v>
      </c>
      <c r="N154" s="15"/>
      <c r="P154" s="15">
        <f t="shared" ref="P154:P217" si="18">(B154/B153-1)*(M153/L153)</f>
        <v>3.0090515124749527E-3</v>
      </c>
      <c r="Q154" s="15">
        <f t="shared" ref="Q154:Q217" si="19" xml:space="preserve"> -(C154/C153-1)*(M153/L153)</f>
        <v>1.0410816725100337E-4</v>
      </c>
      <c r="R154" s="15">
        <f t="shared" ref="R154:R217" si="20" xml:space="preserve"> -(D154/D153-1)*(M153/L153)</f>
        <v>-2.6230095898185615E-3</v>
      </c>
      <c r="S154" s="15">
        <f t="shared" ref="S154:S217" si="21" xml:space="preserve"> -(E154/E153-1)*(M153/L153)</f>
        <v>-1.2070885073515543E-3</v>
      </c>
      <c r="T154" s="15">
        <f t="shared" ref="T154:T217" si="22" xml:space="preserve"> (F154/F153-1)*(M153/L153)</f>
        <v>-2.2248709394501747E-3</v>
      </c>
      <c r="U154" s="15">
        <f t="shared" si="17"/>
        <v>-1.0285713226441417E-3</v>
      </c>
      <c r="W154" s="15">
        <f xml:space="preserve"> -(G154/G153-1)*([8]CpteExploitation!$EG160+[8]CpteExploitation!$HD160)/([8]CpteExploitation!$L160)</f>
        <v>-1.0129381097620852E-3</v>
      </c>
    </row>
    <row r="155" spans="1:23" x14ac:dyDescent="0.25">
      <c r="A155" s="14" t="s">
        <v>333</v>
      </c>
      <c r="B155" s="11">
        <v>3.1632494563529054E-2</v>
      </c>
      <c r="C155" s="11">
        <v>1.4566201511343626E-2</v>
      </c>
      <c r="D155" s="11">
        <v>1.3485215705283566</v>
      </c>
      <c r="E155" s="11">
        <v>0.82917831624728178</v>
      </c>
      <c r="F155" s="11">
        <v>1.1080792906569681</v>
      </c>
      <c r="G155" s="11">
        <v>1.6869884750292302E-2</v>
      </c>
      <c r="I155" s="15">
        <v>0.51862368465007513</v>
      </c>
      <c r="J155" s="15">
        <f>I155-I154</f>
        <v>-3.3920528352755497E-3</v>
      </c>
      <c r="K155" s="15"/>
      <c r="L155" s="29">
        <v>5.9870000000000001</v>
      </c>
      <c r="M155" s="29">
        <v>2.782</v>
      </c>
      <c r="N155" s="15"/>
      <c r="P155" s="15">
        <f t="shared" si="18"/>
        <v>2.1604986997006137E-3</v>
      </c>
      <c r="Q155" s="15">
        <f t="shared" si="19"/>
        <v>-4.3153504512802288E-4</v>
      </c>
      <c r="R155" s="15">
        <f t="shared" si="20"/>
        <v>2.011718754755103E-3</v>
      </c>
      <c r="S155" s="15">
        <f t="shared" si="21"/>
        <v>-8.8991395966543554E-4</v>
      </c>
      <c r="T155" s="15">
        <f t="shared" si="22"/>
        <v>-4.9120422771497816E-3</v>
      </c>
      <c r="U155" s="15">
        <f t="shared" si="17"/>
        <v>-1.3307790077880261E-3</v>
      </c>
      <c r="W155" s="15">
        <f xml:space="preserve"> -(G155/G154-1)*([8]CpteExploitation!$EG161+[8]CpteExploitation!$HD161)/([8]CpteExploitation!$L161)</f>
        <v>-1.467239513392923E-3</v>
      </c>
    </row>
    <row r="156" spans="1:23" x14ac:dyDescent="0.25">
      <c r="A156" s="14" t="s">
        <v>334</v>
      </c>
      <c r="B156" s="11">
        <v>3.1134564643799465E-2</v>
      </c>
      <c r="C156" s="11">
        <v>1.458696686802625E-2</v>
      </c>
      <c r="D156" s="11">
        <v>1.3490158425348056</v>
      </c>
      <c r="E156" s="11">
        <v>0.83031972683532507</v>
      </c>
      <c r="F156" s="11">
        <v>1.1386610900269818</v>
      </c>
      <c r="G156" s="11">
        <v>1.8041659832704608E-2</v>
      </c>
      <c r="I156" s="15">
        <v>0.52107593898638671</v>
      </c>
      <c r="J156" s="15">
        <f>I156-I155</f>
        <v>2.4522543363115767E-3</v>
      </c>
      <c r="K156" s="15"/>
      <c r="L156" s="29">
        <v>6.0970000000000004</v>
      </c>
      <c r="M156" s="29">
        <v>2.81</v>
      </c>
      <c r="N156" s="15"/>
      <c r="P156" s="15">
        <f t="shared" si="18"/>
        <v>-7.314466386964277E-3</v>
      </c>
      <c r="Q156" s="15">
        <f t="shared" si="19"/>
        <v>-6.6243145908172348E-4</v>
      </c>
      <c r="R156" s="15">
        <f t="shared" si="20"/>
        <v>-1.7031621000570307E-4</v>
      </c>
      <c r="S156" s="15">
        <f t="shared" si="21"/>
        <v>-6.3964915130692408E-4</v>
      </c>
      <c r="T156" s="15">
        <f t="shared" si="22"/>
        <v>1.2824488843413469E-2</v>
      </c>
      <c r="U156" s="15">
        <f t="shared" si="17"/>
        <v>-1.5853712997432653E-3</v>
      </c>
      <c r="W156" s="15">
        <f xml:space="preserve"> -(G156/G155-1)*([8]CpteExploitation!$EG162+[8]CpteExploitation!$HD162)/([8]CpteExploitation!$L162)</f>
        <v>-1.1717750824123054E-3</v>
      </c>
    </row>
    <row r="157" spans="1:23" x14ac:dyDescent="0.25">
      <c r="A157" s="14" t="s">
        <v>335</v>
      </c>
      <c r="B157" s="11">
        <v>3.1480189191284792E-2</v>
      </c>
      <c r="C157" s="11">
        <v>1.4593530524769421E-2</v>
      </c>
      <c r="D157" s="11">
        <v>1.349857006673022</v>
      </c>
      <c r="E157" s="11">
        <v>0.83073583003799334</v>
      </c>
      <c r="F157" s="11">
        <v>1.132755140912439</v>
      </c>
      <c r="G157" s="11">
        <v>1.928374655647383E-2</v>
      </c>
      <c r="I157" s="15">
        <v>0.5217954950575272</v>
      </c>
      <c r="J157" s="15">
        <f>I157-I156</f>
        <v>7.1955607114049247E-4</v>
      </c>
      <c r="K157" s="15"/>
      <c r="L157" s="29">
        <v>6.1710000000000003</v>
      </c>
      <c r="M157" s="29">
        <v>2.8319999999999999</v>
      </c>
      <c r="N157" s="15"/>
      <c r="P157" s="15">
        <f t="shared" si="18"/>
        <v>5.1162517663091052E-3</v>
      </c>
      <c r="Q157" s="15">
        <f t="shared" si="19"/>
        <v>-2.073819669084502E-4</v>
      </c>
      <c r="R157" s="15">
        <f t="shared" si="20"/>
        <v>-2.8737820237902784E-4</v>
      </c>
      <c r="S157" s="15">
        <f t="shared" si="21"/>
        <v>-2.3096481630730577E-4</v>
      </c>
      <c r="T157" s="15">
        <f t="shared" si="22"/>
        <v>-2.3904812705053714E-3</v>
      </c>
      <c r="U157" s="15">
        <f t="shared" si="17"/>
        <v>-1.280489439068457E-3</v>
      </c>
      <c r="W157" s="15">
        <f xml:space="preserve"> -(G157/G156-1)*([8]CpteExploitation!$EG163+[8]CpteExploitation!$HD163)/([8]CpteExploitation!$L163)</f>
        <v>-1.24208672376922E-3</v>
      </c>
    </row>
    <row r="158" spans="1:23" x14ac:dyDescent="0.25">
      <c r="A158" s="14" t="s">
        <v>336</v>
      </c>
      <c r="B158" s="11">
        <v>3.128608517069012E-2</v>
      </c>
      <c r="C158" s="11">
        <v>1.4615791626778344E-2</v>
      </c>
      <c r="D158" s="11">
        <v>1.3533585619678337</v>
      </c>
      <c r="E158" s="11">
        <v>0.83074359669857012</v>
      </c>
      <c r="F158" s="11">
        <v>1.1393178725903328</v>
      </c>
      <c r="G158" s="11">
        <v>2.0625201417982596E-2</v>
      </c>
      <c r="I158" s="15">
        <v>0.51836932001289071</v>
      </c>
      <c r="J158" s="15">
        <f>I158-I157</f>
        <v>-3.4261750446364925E-3</v>
      </c>
      <c r="K158" s="15"/>
      <c r="L158" s="29">
        <v>6.2060000000000004</v>
      </c>
      <c r="M158" s="29">
        <v>2.8610000000000002</v>
      </c>
      <c r="N158" s="15"/>
      <c r="P158" s="15">
        <f t="shared" si="18"/>
        <v>-2.8296641991509856E-3</v>
      </c>
      <c r="Q158" s="15">
        <f t="shared" si="19"/>
        <v>-7.0004183011801164E-4</v>
      </c>
      <c r="R158" s="15">
        <f t="shared" si="20"/>
        <v>-1.1904493612891049E-3</v>
      </c>
      <c r="S158" s="15">
        <f t="shared" si="21"/>
        <v>-4.290511656194454E-6</v>
      </c>
      <c r="T158" s="15">
        <f t="shared" si="22"/>
        <v>2.6588039108583041E-3</v>
      </c>
      <c r="U158" s="15">
        <f t="shared" si="17"/>
        <v>-1.3605330532804999E-3</v>
      </c>
      <c r="W158" s="15">
        <f xml:space="preserve"> -(G158/G157-1)*([8]CpteExploitation!$EG164+[8]CpteExploitation!$HD164)/([8]CpteExploitation!$L164)</f>
        <v>-1.3414548615087671E-3</v>
      </c>
    </row>
    <row r="159" spans="1:23" x14ac:dyDescent="0.25">
      <c r="A159" s="14" t="s">
        <v>337</v>
      </c>
      <c r="B159" s="11">
        <v>3.162980209545984E-2</v>
      </c>
      <c r="C159" s="11">
        <v>1.4708523041072161E-2</v>
      </c>
      <c r="D159" s="11">
        <v>1.3514018691588783</v>
      </c>
      <c r="E159" s="11">
        <v>0.83123787349631362</v>
      </c>
      <c r="F159" s="11">
        <v>1.1235037454441448</v>
      </c>
      <c r="G159" s="11">
        <v>2.1543408360128618E-2</v>
      </c>
      <c r="I159" s="15">
        <v>0.51334405144694539</v>
      </c>
      <c r="J159" s="15">
        <f>I159-I158</f>
        <v>-5.0252685659453178E-3</v>
      </c>
      <c r="K159" s="15"/>
      <c r="L159" s="29">
        <v>6.22</v>
      </c>
      <c r="M159" s="29">
        <v>2.8919999999999999</v>
      </c>
      <c r="N159" s="15"/>
      <c r="P159" s="15">
        <f t="shared" si="18"/>
        <v>5.0647239669416762E-3</v>
      </c>
      <c r="Q159" s="15">
        <f t="shared" si="19"/>
        <v>-2.9248973382042707E-3</v>
      </c>
      <c r="R159" s="15">
        <f t="shared" si="20"/>
        <v>6.6652410540309309E-4</v>
      </c>
      <c r="S159" s="15">
        <f t="shared" si="21"/>
        <v>-2.7428957935383627E-4</v>
      </c>
      <c r="T159" s="15">
        <f t="shared" si="22"/>
        <v>-6.3989159027288073E-3</v>
      </c>
      <c r="U159" s="15">
        <f t="shared" si="17"/>
        <v>-1.1584138180031718E-3</v>
      </c>
      <c r="W159" s="15">
        <f xml:space="preserve"> -(G159/G158-1)*([8]CpteExploitation!$EG165+[8]CpteExploitation!$HD165)/([8]CpteExploitation!$L165)</f>
        <v>-9.1820694214602393E-4</v>
      </c>
    </row>
    <row r="160" spans="1:23" x14ac:dyDescent="0.25">
      <c r="A160" s="14" t="s">
        <v>338</v>
      </c>
      <c r="B160" s="11">
        <v>3.1820128479657386E-2</v>
      </c>
      <c r="C160" s="11">
        <v>1.4840193547474585E-2</v>
      </c>
      <c r="D160" s="11">
        <v>1.3537258509659615</v>
      </c>
      <c r="E160" s="11">
        <v>0.83211991434689492</v>
      </c>
      <c r="F160" s="11">
        <v>1.117476362348939</v>
      </c>
      <c r="G160" s="11">
        <v>2.2364217252396165E-2</v>
      </c>
      <c r="I160" s="15">
        <v>0.50734824281150159</v>
      </c>
      <c r="J160" s="15">
        <f>I160-I159</f>
        <v>-5.9958086354438E-3</v>
      </c>
      <c r="K160" s="15"/>
      <c r="L160" s="29">
        <v>6.26</v>
      </c>
      <c r="M160" s="29">
        <v>2.9430000000000001</v>
      </c>
      <c r="N160" s="15"/>
      <c r="P160" s="15">
        <f t="shared" si="18"/>
        <v>2.7977598043655988E-3</v>
      </c>
      <c r="Q160" s="15">
        <f t="shared" si="19"/>
        <v>-4.1622421665767186E-3</v>
      </c>
      <c r="R160" s="15">
        <f t="shared" si="20"/>
        <v>-7.9956930340163831E-4</v>
      </c>
      <c r="S160" s="15">
        <f t="shared" si="21"/>
        <v>-4.9336834428891942E-4</v>
      </c>
      <c r="T160" s="15">
        <f t="shared" si="22"/>
        <v>-2.4943774694469235E-3</v>
      </c>
      <c r="U160" s="15">
        <f t="shared" si="17"/>
        <v>-8.4401115609519881E-4</v>
      </c>
      <c r="W160" s="15">
        <f xml:space="preserve"> -(G160/G159-1)*([8]CpteExploitation!$EG166+[8]CpteExploitation!$HD166)/([8]CpteExploitation!$L166)</f>
        <v>-8.20808892267546E-4</v>
      </c>
    </row>
    <row r="161" spans="1:23" x14ac:dyDescent="0.25">
      <c r="A161" s="14" t="s">
        <v>339</v>
      </c>
      <c r="B161" s="11">
        <v>3.2005790070810995E-2</v>
      </c>
      <c r="C161" s="11">
        <v>1.5010022910254411E-2</v>
      </c>
      <c r="D161" s="11">
        <v>1.3541383989145186</v>
      </c>
      <c r="E161" s="11">
        <v>0.83310512108289969</v>
      </c>
      <c r="F161" s="11">
        <v>1.1420839286686033</v>
      </c>
      <c r="G161" s="11">
        <v>2.2280674609314557E-2</v>
      </c>
      <c r="I161" s="15">
        <v>0.51446696580535356</v>
      </c>
      <c r="J161" s="15">
        <f>I161-I160</f>
        <v>7.1187229938519669E-3</v>
      </c>
      <c r="K161" s="15"/>
      <c r="L161" s="29">
        <v>6.4630000000000001</v>
      </c>
      <c r="M161" s="29">
        <v>2.9940000000000002</v>
      </c>
      <c r="N161" s="15"/>
      <c r="P161" s="15">
        <f t="shared" si="18"/>
        <v>2.7430648062565896E-3</v>
      </c>
      <c r="Q161" s="15">
        <f t="shared" si="19"/>
        <v>-5.3800850833949244E-3</v>
      </c>
      <c r="R161" s="15">
        <f t="shared" si="20"/>
        <v>-1.4327144411551166E-4</v>
      </c>
      <c r="S161" s="15">
        <f t="shared" si="21"/>
        <v>-5.5661817840272905E-4</v>
      </c>
      <c r="T161" s="15">
        <f t="shared" si="22"/>
        <v>1.0352524041613385E-2</v>
      </c>
      <c r="U161" s="15">
        <f t="shared" si="17"/>
        <v>1.0310885189515791E-4</v>
      </c>
      <c r="W161" s="15">
        <f xml:space="preserve"> -(G161/G160-1)*([8]CpteExploitation!$EG167+[8]CpteExploitation!$HD167)/([8]CpteExploitation!$L167)</f>
        <v>8.3542643081606772E-5</v>
      </c>
    </row>
    <row r="162" spans="1:23" x14ac:dyDescent="0.25">
      <c r="A162" s="14" t="s">
        <v>340</v>
      </c>
      <c r="B162" s="11">
        <v>3.2359541714240714E-2</v>
      </c>
      <c r="C162" s="11">
        <v>1.5177624874024602E-2</v>
      </c>
      <c r="D162" s="11">
        <v>1.3536476868327401</v>
      </c>
      <c r="E162" s="11">
        <v>0.83420607110516154</v>
      </c>
      <c r="F162" s="11">
        <v>1.1583146560061313</v>
      </c>
      <c r="G162" s="11">
        <v>2.2238918106686701E-2</v>
      </c>
      <c r="I162" s="15">
        <v>0.52066115702479332</v>
      </c>
      <c r="J162" s="15">
        <f>I162-I161</f>
        <v>6.1941912194397597E-3</v>
      </c>
      <c r="K162" s="15"/>
      <c r="L162" s="29">
        <v>6.6550000000000002</v>
      </c>
      <c r="M162" s="29">
        <v>3.0430000000000001</v>
      </c>
      <c r="N162" s="15"/>
      <c r="P162" s="15">
        <f t="shared" si="18"/>
        <v>5.1202074113289846E-3</v>
      </c>
      <c r="Q162" s="15">
        <f t="shared" si="19"/>
        <v>-5.1726773271367817E-3</v>
      </c>
      <c r="R162" s="15">
        <f t="shared" si="20"/>
        <v>1.6787318780942881E-4</v>
      </c>
      <c r="S162" s="15">
        <f t="shared" si="21"/>
        <v>-6.1218888552190716E-4</v>
      </c>
      <c r="T162" s="15">
        <f t="shared" si="22"/>
        <v>6.5835115512580802E-3</v>
      </c>
      <c r="U162" s="15">
        <f t="shared" si="17"/>
        <v>1.0746528170195533E-4</v>
      </c>
      <c r="W162" s="15">
        <f xml:space="preserve"> -(G162/G161-1)*([8]CpteExploitation!$EG168+[8]CpteExploitation!$HD168)/([8]CpteExploitation!$L168)</f>
        <v>4.1756502627855614E-5</v>
      </c>
    </row>
    <row r="163" spans="1:23" x14ac:dyDescent="0.25">
      <c r="A163" s="14" t="s">
        <v>341</v>
      </c>
      <c r="B163" s="11">
        <v>3.3579875805877464E-2</v>
      </c>
      <c r="C163" s="11">
        <v>1.5278786944430599E-2</v>
      </c>
      <c r="D163" s="11">
        <v>1.3543859649122809</v>
      </c>
      <c r="E163" s="11">
        <v>0.83530435470474229</v>
      </c>
      <c r="F163" s="11">
        <v>1.1130151198407583</v>
      </c>
      <c r="G163" s="11">
        <v>2.2764714692227048E-2</v>
      </c>
      <c r="I163" s="15">
        <v>0.51475213419200239</v>
      </c>
      <c r="J163" s="15">
        <f>I163-I162</f>
        <v>-5.9090228327909333E-3</v>
      </c>
      <c r="K163" s="15"/>
      <c r="L163" s="29">
        <v>6.6769999999999996</v>
      </c>
      <c r="M163" s="29">
        <v>3.0880000000000001</v>
      </c>
      <c r="N163" s="15"/>
      <c r="P163" s="15">
        <f t="shared" si="18"/>
        <v>1.7243692680885762E-2</v>
      </c>
      <c r="Q163" s="15">
        <f t="shared" si="19"/>
        <v>-3.0476689256859636E-3</v>
      </c>
      <c r="R163" s="15">
        <f t="shared" si="20"/>
        <v>-2.4938379005373987E-4</v>
      </c>
      <c r="S163" s="15">
        <f t="shared" si="21"/>
        <v>-6.0199799497043661E-4</v>
      </c>
      <c r="T163" s="15">
        <f t="shared" si="22"/>
        <v>-1.7882206111065686E-2</v>
      </c>
      <c r="U163" s="15">
        <f t="shared" si="17"/>
        <v>-1.3714586919008724E-3</v>
      </c>
      <c r="W163" s="15">
        <f xml:space="preserve"> -(G163/G162-1)*([8]CpteExploitation!$EG169+[8]CpteExploitation!$HD169)/([8]CpteExploitation!$L169)</f>
        <v>-5.2579658554034953E-4</v>
      </c>
    </row>
    <row r="164" spans="1:23" x14ac:dyDescent="0.25">
      <c r="A164" s="14" t="s">
        <v>342</v>
      </c>
      <c r="B164" s="11">
        <v>3.4596009678315019E-2</v>
      </c>
      <c r="C164" s="11">
        <v>1.5380117486019218E-2</v>
      </c>
      <c r="D164" s="11">
        <v>1.3516673884798613</v>
      </c>
      <c r="E164" s="11">
        <v>0.8364999405021617</v>
      </c>
      <c r="F164" s="11">
        <v>1.0930838398206655</v>
      </c>
      <c r="G164" s="11">
        <v>2.327979961691469E-2</v>
      </c>
      <c r="I164" s="15">
        <v>0.51672314719316348</v>
      </c>
      <c r="J164" s="15">
        <f>I164-I163</f>
        <v>1.9710130011610927E-3</v>
      </c>
      <c r="K164" s="15"/>
      <c r="L164" s="29">
        <v>6.7869999999999999</v>
      </c>
      <c r="M164" s="29">
        <v>3.121</v>
      </c>
      <c r="N164" s="15"/>
      <c r="P164" s="15">
        <f t="shared" si="18"/>
        <v>1.3994834227413617E-2</v>
      </c>
      <c r="Q164" s="15">
        <f t="shared" si="19"/>
        <v>-3.0672374939592537E-3</v>
      </c>
      <c r="R164" s="15">
        <f t="shared" si="20"/>
        <v>9.2831425279564928E-4</v>
      </c>
      <c r="S164" s="15">
        <f t="shared" si="21"/>
        <v>-6.6196025904263799E-4</v>
      </c>
      <c r="T164" s="15">
        <f t="shared" si="22"/>
        <v>-8.2819011396558159E-3</v>
      </c>
      <c r="U164" s="15">
        <f t="shared" si="17"/>
        <v>-9.4103658639046496E-4</v>
      </c>
      <c r="W164" s="15">
        <f xml:space="preserve"> -(G164/G163-1)*([8]CpteExploitation!$EG170+[8]CpteExploitation!$HD170)/([8]CpteExploitation!$L170)</f>
        <v>-5.1508492468763914E-4</v>
      </c>
    </row>
    <row r="165" spans="1:23" x14ac:dyDescent="0.25">
      <c r="A165" s="14" t="s">
        <v>343</v>
      </c>
      <c r="B165" s="11">
        <v>3.5496425734710089E-2</v>
      </c>
      <c r="C165" s="11">
        <v>1.5437772175218675E-2</v>
      </c>
      <c r="D165" s="11">
        <v>1.3554319931565439</v>
      </c>
      <c r="E165" s="11">
        <v>0.83784749801429703</v>
      </c>
      <c r="F165" s="11">
        <v>1.0641772875514151</v>
      </c>
      <c r="G165" s="11">
        <v>2.4604569420035149E-2</v>
      </c>
      <c r="I165" s="15">
        <v>0.51113063854715879</v>
      </c>
      <c r="J165" s="15">
        <f>I165-I164</f>
        <v>-5.5925086460046902E-3</v>
      </c>
      <c r="K165" s="15"/>
      <c r="L165" s="29">
        <v>6.8280000000000003</v>
      </c>
      <c r="M165" s="29">
        <v>3.169</v>
      </c>
      <c r="N165" s="15"/>
      <c r="P165" s="15">
        <f t="shared" si="18"/>
        <v>1.1968318562781632E-2</v>
      </c>
      <c r="Q165" s="15">
        <f t="shared" si="19"/>
        <v>-1.7238159778345126E-3</v>
      </c>
      <c r="R165" s="15">
        <f t="shared" si="20"/>
        <v>-1.2807532338971427E-3</v>
      </c>
      <c r="S165" s="15">
        <f t="shared" si="21"/>
        <v>-7.4079375834903136E-4</v>
      </c>
      <c r="T165" s="15">
        <f t="shared" si="22"/>
        <v>-1.2160704670136708E-2</v>
      </c>
      <c r="U165" s="15">
        <f t="shared" si="17"/>
        <v>-1.6547595685689302E-3</v>
      </c>
      <c r="W165" s="15">
        <f xml:space="preserve"> -(G165/G164-1)*([8]CpteExploitation!$EG171+[8]CpteExploitation!$HD171)/([8]CpteExploitation!$L171)</f>
        <v>-1.3247698031204566E-3</v>
      </c>
    </row>
    <row r="166" spans="1:23" x14ac:dyDescent="0.25">
      <c r="A166" s="14" t="s">
        <v>344</v>
      </c>
      <c r="B166" s="11">
        <v>3.4093410913665669E-2</v>
      </c>
      <c r="C166" s="11">
        <v>1.5298589986917207E-2</v>
      </c>
      <c r="D166" s="11">
        <v>1.3524416135881105</v>
      </c>
      <c r="E166" s="11">
        <v>0.83877181946846979</v>
      </c>
      <c r="F166" s="11">
        <v>1.1329711425708424</v>
      </c>
      <c r="G166" s="11">
        <v>2.5673578784031599E-2</v>
      </c>
      <c r="I166" s="15">
        <v>0.52503879249541541</v>
      </c>
      <c r="J166" s="15">
        <f>I166-I165</f>
        <v>1.3908153948256619E-2</v>
      </c>
      <c r="K166" s="15"/>
      <c r="L166" s="29">
        <v>7.0890000000000004</v>
      </c>
      <c r="M166" s="29">
        <v>3.1850000000000001</v>
      </c>
      <c r="N166" s="15"/>
      <c r="P166" s="15">
        <f t="shared" si="18"/>
        <v>-1.8344520357100467E-2</v>
      </c>
      <c r="Q166" s="15">
        <f t="shared" si="19"/>
        <v>4.184347646711474E-3</v>
      </c>
      <c r="R166" s="15">
        <f t="shared" si="20"/>
        <v>1.0239466067658719E-3</v>
      </c>
      <c r="S166" s="15">
        <f t="shared" si="21"/>
        <v>-5.1201983236693152E-4</v>
      </c>
      <c r="T166" s="15">
        <f t="shared" si="22"/>
        <v>3.0002979682230899E-2</v>
      </c>
      <c r="U166" s="15">
        <f t="shared" si="17"/>
        <v>-2.4465797979842316E-3</v>
      </c>
      <c r="W166" s="15">
        <f xml:space="preserve"> -(G166/G165-1)*([8]CpteExploitation!$EG172+[8]CpteExploitation!$HD172)/([8]CpteExploitation!$L172)</f>
        <v>-1.0690093639964522E-3</v>
      </c>
    </row>
    <row r="167" spans="1:23" x14ac:dyDescent="0.25">
      <c r="A167" s="14" t="s">
        <v>345</v>
      </c>
      <c r="B167" s="11">
        <v>3.5936015204307892E-2</v>
      </c>
      <c r="C167" s="11">
        <v>1.5361122635514843E-2</v>
      </c>
      <c r="D167" s="11">
        <v>1.3536379018612523</v>
      </c>
      <c r="E167" s="11">
        <v>0.8394836870446627</v>
      </c>
      <c r="F167" s="11">
        <v>1.100514663800126</v>
      </c>
      <c r="G167" s="11">
        <v>2.6068965517241374E-2</v>
      </c>
      <c r="I167" s="15">
        <v>0.53255172413793106</v>
      </c>
      <c r="J167" s="15">
        <f>I167-I166</f>
        <v>7.5129316425156523E-3</v>
      </c>
      <c r="K167" s="15"/>
      <c r="L167" s="29">
        <v>7.25</v>
      </c>
      <c r="M167" s="29">
        <v>3.2</v>
      </c>
      <c r="N167" s="15"/>
      <c r="P167" s="15">
        <f t="shared" si="18"/>
        <v>2.4282091179123708E-2</v>
      </c>
      <c r="Q167" s="15">
        <f t="shared" si="19"/>
        <v>-1.8364532568081935E-3</v>
      </c>
      <c r="R167" s="15">
        <f t="shared" si="20"/>
        <v>-3.9741273568187049E-4</v>
      </c>
      <c r="S167" s="15">
        <f t="shared" si="21"/>
        <v>-3.8131144591082834E-4</v>
      </c>
      <c r="T167" s="15">
        <f t="shared" si="22"/>
        <v>-1.2870843603681932E-2</v>
      </c>
      <c r="U167" s="15">
        <f t="shared" si="17"/>
        <v>-1.2831384945252312E-3</v>
      </c>
      <c r="W167" s="15">
        <f xml:space="preserve"> -(G167/G166-1)*([8]CpteExploitation!$EG173+[8]CpteExploitation!$HD173)/([8]CpteExploitation!$L173)</f>
        <v>-3.953867332097766E-4</v>
      </c>
    </row>
    <row r="168" spans="1:23" x14ac:dyDescent="0.25">
      <c r="A168" s="14" t="s">
        <v>346</v>
      </c>
      <c r="B168" s="11">
        <v>3.634269372840291E-2</v>
      </c>
      <c r="C168" s="11">
        <v>1.5344368223675508E-2</v>
      </c>
      <c r="D168" s="11">
        <v>1.3514309764309764</v>
      </c>
      <c r="E168" s="11">
        <v>0.84084680462326722</v>
      </c>
      <c r="F168" s="11">
        <v>1.0825319656095564</v>
      </c>
      <c r="G168" s="11">
        <v>2.636300897170462E-2</v>
      </c>
      <c r="I168" s="15">
        <v>0.53043478260869559</v>
      </c>
      <c r="J168" s="15">
        <f>I168-I167</f>
        <v>-2.1169415292354721E-3</v>
      </c>
      <c r="K168" s="15"/>
      <c r="L168" s="29">
        <v>7.2450000000000001</v>
      </c>
      <c r="M168" s="29">
        <v>3.2109999999999999</v>
      </c>
      <c r="N168" s="15"/>
      <c r="P168" s="15">
        <f t="shared" si="18"/>
        <v>4.9949746925639429E-3</v>
      </c>
      <c r="Q168" s="15">
        <f t="shared" si="19"/>
        <v>4.8141343040785604E-4</v>
      </c>
      <c r="R168" s="15">
        <f t="shared" si="20"/>
        <v>7.1960989202373305E-4</v>
      </c>
      <c r="S168" s="15">
        <f t="shared" si="21"/>
        <v>-7.1669277920273879E-4</v>
      </c>
      <c r="T168" s="15">
        <f t="shared" si="22"/>
        <v>-7.2122536723729681E-3</v>
      </c>
      <c r="U168" s="15">
        <f t="shared" si="17"/>
        <v>-3.839930926552975E-4</v>
      </c>
      <c r="W168" s="15">
        <f xml:space="preserve"> -(G168/G167-1)*([8]CpteExploitation!$EG174+[8]CpteExploitation!$HD174)/([8]CpteExploitation!$L174)</f>
        <v>-2.9404345446324662E-4</v>
      </c>
    </row>
    <row r="169" spans="1:23" x14ac:dyDescent="0.25">
      <c r="A169" s="14" t="s">
        <v>347</v>
      </c>
      <c r="B169" s="11">
        <v>3.578150654759521E-2</v>
      </c>
      <c r="C169" s="11">
        <v>1.5447762655280466E-2</v>
      </c>
      <c r="D169" s="11">
        <v>1.3469557964970809</v>
      </c>
      <c r="E169" s="11">
        <v>0.84277762204156814</v>
      </c>
      <c r="F169" s="11">
        <v>1.1135447388421937</v>
      </c>
      <c r="G169" s="11">
        <v>2.5616569014852153E-2</v>
      </c>
      <c r="I169" s="15">
        <v>0.53440523232047965</v>
      </c>
      <c r="J169" s="15">
        <f>I169-I168</f>
        <v>3.9704497117840631E-3</v>
      </c>
      <c r="K169" s="15"/>
      <c r="L169" s="29">
        <v>7.3390000000000004</v>
      </c>
      <c r="M169" s="29">
        <v>3.23</v>
      </c>
      <c r="N169" s="15"/>
      <c r="P169" s="15">
        <f t="shared" si="18"/>
        <v>-6.8437248963843468E-3</v>
      </c>
      <c r="Q169" s="15">
        <f t="shared" si="19"/>
        <v>-2.9864142829225003E-3</v>
      </c>
      <c r="R169" s="15">
        <f t="shared" si="20"/>
        <v>1.4676366491284663E-3</v>
      </c>
      <c r="S169" s="15">
        <f t="shared" si="21"/>
        <v>-1.0177151642140427E-3</v>
      </c>
      <c r="T169" s="15">
        <f t="shared" si="22"/>
        <v>1.2697019600877624E-2</v>
      </c>
      <c r="U169" s="15">
        <f t="shared" si="17"/>
        <v>6.5364780529886431E-4</v>
      </c>
      <c r="W169" s="15">
        <f xml:space="preserve"> -(G169/G168-1)*([8]CpteExploitation!$EG175+[8]CpteExploitation!$HD175)/([8]CpteExploitation!$L175)</f>
        <v>7.4643995685246597E-4</v>
      </c>
    </row>
    <row r="170" spans="1:23" x14ac:dyDescent="0.25">
      <c r="A170" s="14" t="s">
        <v>348</v>
      </c>
      <c r="B170" s="11">
        <v>3.6842105263157898E-2</v>
      </c>
      <c r="C170" s="11">
        <v>1.5492679261934794E-2</v>
      </c>
      <c r="D170" s="11">
        <v>1.335121749896822</v>
      </c>
      <c r="E170" s="11">
        <v>0.84530962108467511</v>
      </c>
      <c r="F170" s="11">
        <v>1.0774004608695349</v>
      </c>
      <c r="G170" s="11">
        <v>2.7369281045751634E-2</v>
      </c>
      <c r="I170" s="15">
        <v>0.53227124183006536</v>
      </c>
      <c r="J170" s="15">
        <f>I170-I169</f>
        <v>-2.1339904904142948E-3</v>
      </c>
      <c r="K170" s="15"/>
      <c r="L170" s="29">
        <v>7.3440000000000003</v>
      </c>
      <c r="M170" s="29">
        <v>3.2349999999999999</v>
      </c>
      <c r="N170" s="15"/>
      <c r="P170" s="15">
        <f t="shared" si="18"/>
        <v>1.3045421304019084E-2</v>
      </c>
      <c r="Q170" s="15">
        <f t="shared" si="19"/>
        <v>-1.2796965094273086E-3</v>
      </c>
      <c r="R170" s="15">
        <f t="shared" si="20"/>
        <v>3.8667452987356239E-3</v>
      </c>
      <c r="S170" s="15">
        <f t="shared" si="21"/>
        <v>-1.322257918178506E-3</v>
      </c>
      <c r="T170" s="15">
        <f t="shared" si="22"/>
        <v>-1.428556816721434E-2</v>
      </c>
      <c r="U170" s="15">
        <f t="shared" si="17"/>
        <v>-2.1586344983488496E-3</v>
      </c>
      <c r="W170" s="15">
        <f xml:space="preserve"> -(G170/G169-1)*([8]CpteExploitation!$EG176+[8]CpteExploitation!$HD176)/([8]CpteExploitation!$L176)</f>
        <v>-1.7527120308994837E-3</v>
      </c>
    </row>
    <row r="171" spans="1:23" x14ac:dyDescent="0.25">
      <c r="A171" s="14" t="s">
        <v>349</v>
      </c>
      <c r="B171" s="11">
        <v>3.6164471829567883E-2</v>
      </c>
      <c r="C171" s="11">
        <v>1.5600430712621793E-2</v>
      </c>
      <c r="D171" s="11">
        <v>1.3421913327882256</v>
      </c>
      <c r="E171" s="11">
        <v>0.84760984253554028</v>
      </c>
      <c r="F171" s="11">
        <v>1.1019942468306225</v>
      </c>
      <c r="G171" s="11">
        <v>2.6722734671730874E-2</v>
      </c>
      <c r="I171" s="15">
        <v>0.52794357026587091</v>
      </c>
      <c r="J171" s="15">
        <f>I171-I170</f>
        <v>-4.3276715641944463E-3</v>
      </c>
      <c r="K171" s="15"/>
      <c r="L171" s="29">
        <v>7.3719999999999999</v>
      </c>
      <c r="M171" s="29">
        <v>3.2829999999999999</v>
      </c>
      <c r="N171" s="15"/>
      <c r="P171" s="15">
        <f t="shared" si="18"/>
        <v>-8.1019956029431892E-3</v>
      </c>
      <c r="Q171" s="15">
        <f t="shared" si="19"/>
        <v>-3.0636433969822895E-3</v>
      </c>
      <c r="R171" s="15">
        <f t="shared" si="20"/>
        <v>-2.3324617845684658E-3</v>
      </c>
      <c r="S171" s="15">
        <f t="shared" si="21"/>
        <v>-1.1986584573052865E-3</v>
      </c>
      <c r="T171" s="15">
        <f t="shared" si="22"/>
        <v>1.0055179988181609E-2</v>
      </c>
      <c r="U171" s="15">
        <f t="shared" si="17"/>
        <v>3.1390768942317522E-4</v>
      </c>
      <c r="W171" s="15">
        <f xml:space="preserve"> -(G171/G170-1)*([8]CpteExploitation!$EG177+[8]CpteExploitation!$HD177)/([8]CpteExploitation!$L177)</f>
        <v>6.4654637402076088E-4</v>
      </c>
    </row>
    <row r="172" spans="1:23" x14ac:dyDescent="0.25">
      <c r="A172" s="14" t="s">
        <v>350</v>
      </c>
      <c r="B172" s="11">
        <v>3.6073669297713017E-2</v>
      </c>
      <c r="C172" s="11">
        <v>1.5704325981815617E-2</v>
      </c>
      <c r="D172" s="11">
        <v>1.3419459023011708</v>
      </c>
      <c r="E172" s="11">
        <v>0.84966605950212504</v>
      </c>
      <c r="F172" s="11">
        <v>1.1081885977130208</v>
      </c>
      <c r="G172" s="11">
        <v>2.7085298477294167E-2</v>
      </c>
      <c r="I172" s="15">
        <v>0.52499663118178141</v>
      </c>
      <c r="J172" s="15">
        <f>I172-I171</f>
        <v>-2.9469390840894949E-3</v>
      </c>
      <c r="K172" s="15"/>
      <c r="L172" s="29">
        <v>7.4210000000000003</v>
      </c>
      <c r="M172" s="29">
        <v>3.3239999999999998</v>
      </c>
      <c r="N172" s="15"/>
      <c r="P172" s="15">
        <f t="shared" si="18"/>
        <v>-1.118153397138438E-3</v>
      </c>
      <c r="Q172" s="15">
        <f t="shared" si="19"/>
        <v>-2.9658196611298225E-3</v>
      </c>
      <c r="R172" s="15">
        <f t="shared" si="20"/>
        <v>8.1432850154067779E-5</v>
      </c>
      <c r="S172" s="15">
        <f t="shared" si="21"/>
        <v>-1.0803351419798844E-3</v>
      </c>
      <c r="T172" s="15">
        <f t="shared" si="22"/>
        <v>2.5032373580035814E-3</v>
      </c>
      <c r="U172" s="15">
        <f t="shared" si="17"/>
        <v>-3.6730109199899913E-4</v>
      </c>
      <c r="W172" s="15">
        <f xml:space="preserve"> -(G172/G171-1)*([8]CpteExploitation!$EG178+[8]CpteExploitation!$HD178)/([8]CpteExploitation!$L178)</f>
        <v>-3.6256380556329575E-4</v>
      </c>
    </row>
    <row r="173" spans="1:23" x14ac:dyDescent="0.25">
      <c r="A173" s="14" t="s">
        <v>351</v>
      </c>
      <c r="B173" s="11">
        <v>3.5891270682207189E-2</v>
      </c>
      <c r="C173" s="11">
        <v>1.5838573897283957E-2</v>
      </c>
      <c r="D173" s="11">
        <v>1.357114388202471</v>
      </c>
      <c r="E173" s="11">
        <v>0.85145488629880195</v>
      </c>
      <c r="F173" s="11">
        <v>1.1225812902875905</v>
      </c>
      <c r="G173" s="11">
        <v>2.7214514407684097E-2</v>
      </c>
      <c r="I173" s="15">
        <v>0.51867662753468513</v>
      </c>
      <c r="J173" s="15">
        <f>I173-I172</f>
        <v>-6.3200036470962839E-3</v>
      </c>
      <c r="K173" s="15"/>
      <c r="L173" s="29">
        <v>7.4960000000000004</v>
      </c>
      <c r="M173" s="29">
        <v>3.4049999999999998</v>
      </c>
      <c r="N173" s="15"/>
      <c r="P173" s="15">
        <f t="shared" si="18"/>
        <v>-2.2647997134964686E-3</v>
      </c>
      <c r="Q173" s="15">
        <f t="shared" si="19"/>
        <v>-3.8290129301632599E-3</v>
      </c>
      <c r="R173" s="15">
        <f t="shared" si="20"/>
        <v>-5.062975283320348E-3</v>
      </c>
      <c r="S173" s="15">
        <f t="shared" si="21"/>
        <v>-9.4301500922745805E-4</v>
      </c>
      <c r="T173" s="15">
        <f t="shared" si="22"/>
        <v>5.8173735935522584E-3</v>
      </c>
      <c r="U173" s="15">
        <f t="shared" si="17"/>
        <v>-3.7574304441008281E-5</v>
      </c>
      <c r="W173" s="15">
        <f xml:space="preserve"> -(G173/G172-1)*([8]CpteExploitation!$EG179+[8]CpteExploitation!$HD179)/([8]CpteExploitation!$L179)</f>
        <v>-1.2921593038992771E-4</v>
      </c>
    </row>
    <row r="174" spans="1:23" x14ac:dyDescent="0.25">
      <c r="A174" s="14" t="s">
        <v>352</v>
      </c>
      <c r="B174" s="11">
        <v>3.5848746403616932E-2</v>
      </c>
      <c r="C174" s="11">
        <v>1.6098338197118981E-2</v>
      </c>
      <c r="D174" s="11">
        <v>1.3715632364493324</v>
      </c>
      <c r="E174" s="11">
        <v>0.85293875873407321</v>
      </c>
      <c r="F174" s="11">
        <v>1.1410958058548035</v>
      </c>
      <c r="G174" s="11">
        <v>2.7949901120632829E-2</v>
      </c>
      <c r="I174" s="15">
        <v>0.51166776532630187</v>
      </c>
      <c r="J174" s="15">
        <f>I174-I173</f>
        <v>-7.0088622083832597E-3</v>
      </c>
      <c r="K174" s="15"/>
      <c r="L174" s="29">
        <v>7.585</v>
      </c>
      <c r="M174" s="29">
        <v>3.492</v>
      </c>
      <c r="N174" s="15"/>
      <c r="P174" s="15">
        <f t="shared" si="18"/>
        <v>-5.3819004322118663E-4</v>
      </c>
      <c r="Q174" s="15">
        <f t="shared" si="19"/>
        <v>-7.4499083092588276E-3</v>
      </c>
      <c r="R174" s="15">
        <f t="shared" si="20"/>
        <v>-4.8362006738761178E-3</v>
      </c>
      <c r="S174" s="15">
        <f t="shared" si="21"/>
        <v>-7.916304001123652E-4</v>
      </c>
      <c r="T174" s="15">
        <f t="shared" si="22"/>
        <v>7.4917295645722977E-3</v>
      </c>
      <c r="U174" s="15">
        <f t="shared" si="17"/>
        <v>-8.8466234648706087E-4</v>
      </c>
      <c r="W174" s="15">
        <f xml:space="preserve"> -(G174/G173-1)*([8]CpteExploitation!$EG180+[8]CpteExploitation!$HD180)/([8]CpteExploitation!$L180)</f>
        <v>-7.3538671294873107E-4</v>
      </c>
    </row>
    <row r="175" spans="1:23" x14ac:dyDescent="0.25">
      <c r="A175" s="14" t="s">
        <v>353</v>
      </c>
      <c r="B175" s="11">
        <v>3.6870421719157394E-2</v>
      </c>
      <c r="C175" s="11">
        <v>1.6328386410152298E-2</v>
      </c>
      <c r="D175" s="11">
        <v>1.368421052631579</v>
      </c>
      <c r="E175" s="11">
        <v>0.85419856805860206</v>
      </c>
      <c r="F175" s="11">
        <v>1.1079307533942058</v>
      </c>
      <c r="G175" s="11">
        <v>2.9069767441860472E-2</v>
      </c>
      <c r="I175" s="15">
        <v>0.5036997885835095</v>
      </c>
      <c r="J175" s="15">
        <f>I175-I174</f>
        <v>-7.9679767427923709E-3</v>
      </c>
      <c r="K175" s="15"/>
      <c r="L175" s="29">
        <v>7.5679999999999996</v>
      </c>
      <c r="M175" s="29">
        <v>3.536</v>
      </c>
      <c r="N175" s="15"/>
      <c r="P175" s="15">
        <f t="shared" si="18"/>
        <v>1.3120717265991351E-2</v>
      </c>
      <c r="Q175" s="15">
        <f t="shared" si="19"/>
        <v>-6.5789482025508132E-3</v>
      </c>
      <c r="R175" s="15">
        <f t="shared" si="20"/>
        <v>1.0547132498352483E-3</v>
      </c>
      <c r="S175" s="15">
        <f t="shared" si="21"/>
        <v>-6.7999484220802246E-4</v>
      </c>
      <c r="T175" s="15">
        <f t="shared" si="22"/>
        <v>-1.3380650569285042E-2</v>
      </c>
      <c r="U175" s="15">
        <f t="shared" si="17"/>
        <v>-1.5038136445750926E-3</v>
      </c>
      <c r="W175" s="15">
        <f xml:space="preserve"> -(G175/G174-1)*([8]CpteExploitation!$EG181+[8]CpteExploitation!$HD181)/([8]CpteExploitation!$L181)</f>
        <v>-1.119866321227643E-3</v>
      </c>
    </row>
    <row r="176" spans="1:23" x14ac:dyDescent="0.25">
      <c r="A176" s="14" t="s">
        <v>354</v>
      </c>
      <c r="B176" s="11">
        <v>3.6004162330905309E-2</v>
      </c>
      <c r="C176" s="11">
        <v>1.6551140814349809E-2</v>
      </c>
      <c r="D176" s="11">
        <v>1.3725190839694656</v>
      </c>
      <c r="E176" s="11">
        <v>0.85540062434963571</v>
      </c>
      <c r="F176" s="11">
        <v>1.1429136029998137</v>
      </c>
      <c r="G176" s="11">
        <v>3.0072225869993439E-2</v>
      </c>
      <c r="I176" s="15">
        <v>0.49770190413657256</v>
      </c>
      <c r="J176" s="15">
        <f>I176-I175</f>
        <v>-5.9978844469369408E-3</v>
      </c>
      <c r="K176" s="15"/>
      <c r="L176" s="29">
        <v>7.6150000000000002</v>
      </c>
      <c r="M176" s="29">
        <v>3.5960000000000001</v>
      </c>
      <c r="N176" s="15"/>
      <c r="P176" s="15">
        <f t="shared" si="18"/>
        <v>-1.0977437731880197E-2</v>
      </c>
      <c r="Q176" s="15">
        <f t="shared" si="19"/>
        <v>-6.374030878262129E-3</v>
      </c>
      <c r="R176" s="15">
        <f t="shared" si="20"/>
        <v>-1.3992221164243492E-3</v>
      </c>
      <c r="S176" s="15">
        <f t="shared" si="21"/>
        <v>-6.5750203236539467E-4</v>
      </c>
      <c r="T176" s="15">
        <f t="shared" si="22"/>
        <v>1.4752774307105306E-2</v>
      </c>
      <c r="U176" s="15">
        <f t="shared" si="17"/>
        <v>-1.3424659951101776E-3</v>
      </c>
      <c r="W176" s="15">
        <f xml:space="preserve"> -(G176/G175-1)*([8]CpteExploitation!$EG182+[8]CpteExploitation!$HD182)/([8]CpteExploitation!$L182)</f>
        <v>-1.0024584281329667E-3</v>
      </c>
    </row>
    <row r="177" spans="1:23" x14ac:dyDescent="0.25">
      <c r="A177" s="14" t="s">
        <v>355</v>
      </c>
      <c r="B177" s="11">
        <v>3.6702883409945673E-2</v>
      </c>
      <c r="C177" s="11">
        <v>1.6785268860454519E-2</v>
      </c>
      <c r="D177" s="11">
        <v>1.3709556057185854</v>
      </c>
      <c r="E177" s="11">
        <v>0.85653990806519009</v>
      </c>
      <c r="F177" s="11">
        <v>1.1244632899933058</v>
      </c>
      <c r="G177" s="11">
        <v>3.1585845347313235E-2</v>
      </c>
      <c r="I177" s="15">
        <v>0.49082568807339449</v>
      </c>
      <c r="J177" s="15">
        <f>I177-I176</f>
        <v>-6.8762160631780644E-3</v>
      </c>
      <c r="K177" s="15"/>
      <c r="L177" s="29">
        <v>7.63</v>
      </c>
      <c r="M177" s="29">
        <v>3.6440000000000001</v>
      </c>
      <c r="N177" s="15"/>
      <c r="P177" s="15">
        <f t="shared" si="18"/>
        <v>9.1643340122750452E-3</v>
      </c>
      <c r="Q177" s="15">
        <f t="shared" si="19"/>
        <v>-6.6799818515109874E-3</v>
      </c>
      <c r="R177" s="15">
        <f t="shared" si="20"/>
        <v>5.3792685716428821E-4</v>
      </c>
      <c r="S177" s="15">
        <f t="shared" si="21"/>
        <v>-6.2894417940837334E-4</v>
      </c>
      <c r="T177" s="15">
        <f t="shared" si="22"/>
        <v>-7.623249113739689E-3</v>
      </c>
      <c r="U177" s="15">
        <f t="shared" si="17"/>
        <v>-1.6463017879583481E-3</v>
      </c>
      <c r="W177" s="15">
        <f xml:space="preserve"> -(G177/G176-1)*([8]CpteExploitation!$EG183+[8]CpteExploitation!$HD183)/([8]CpteExploitation!$L183)</f>
        <v>-1.5136194773197936E-3</v>
      </c>
    </row>
    <row r="178" spans="1:23" x14ac:dyDescent="0.25">
      <c r="A178" s="14" t="s">
        <v>356</v>
      </c>
      <c r="B178" s="11">
        <v>3.7155042649272448E-2</v>
      </c>
      <c r="C178" s="11">
        <v>1.6937361238263345E-2</v>
      </c>
      <c r="D178" s="11">
        <v>1.3624907338769459</v>
      </c>
      <c r="E178" s="11">
        <v>0.8577939454758321</v>
      </c>
      <c r="F178" s="11">
        <v>1.1219308361729465</v>
      </c>
      <c r="G178" s="11">
        <v>3.4879214571760755E-2</v>
      </c>
      <c r="I178" s="15">
        <v>0.49011755587133449</v>
      </c>
      <c r="J178" s="15">
        <f>I178-I177</f>
        <v>-7.0813220206000782E-4</v>
      </c>
      <c r="K178" s="15"/>
      <c r="L178" s="29">
        <v>7.7409999999999997</v>
      </c>
      <c r="M178" s="29">
        <v>3.6760000000000002</v>
      </c>
      <c r="N178" s="15"/>
      <c r="P178" s="15">
        <f t="shared" si="18"/>
        <v>5.8836259633273953E-3</v>
      </c>
      <c r="Q178" s="15">
        <f t="shared" si="19"/>
        <v>-4.327459160767295E-3</v>
      </c>
      <c r="R178" s="15">
        <f t="shared" si="20"/>
        <v>2.9488373990928084E-3</v>
      </c>
      <c r="S178" s="15">
        <f t="shared" si="21"/>
        <v>-6.9922463430158199E-4</v>
      </c>
      <c r="T178" s="15">
        <f t="shared" si="22"/>
        <v>-1.0755982409665218E-3</v>
      </c>
      <c r="U178" s="15">
        <f t="shared" si="17"/>
        <v>-3.4383135284448132E-3</v>
      </c>
      <c r="W178" s="15">
        <f xml:space="preserve"> -(G178/G177-1)*([8]CpteExploitation!$EG184+[8]CpteExploitation!$HD184)/([8]CpteExploitation!$L184)</f>
        <v>-3.2933692244475209E-3</v>
      </c>
    </row>
    <row r="179" spans="1:23" x14ac:dyDescent="0.25">
      <c r="A179" s="14" t="s">
        <v>357</v>
      </c>
      <c r="B179" s="11">
        <v>3.6983729662077601E-2</v>
      </c>
      <c r="C179" s="11">
        <v>1.6977997233373277E-2</v>
      </c>
      <c r="D179" s="11">
        <v>1.3579566335905915</v>
      </c>
      <c r="E179" s="11">
        <v>0.85903212348769298</v>
      </c>
      <c r="F179" s="11">
        <v>1.1600152410802664</v>
      </c>
      <c r="G179" s="11">
        <v>3.573213393303349E-2</v>
      </c>
      <c r="I179" s="15">
        <v>0.5027486256871565</v>
      </c>
      <c r="J179" s="15">
        <f>I179-I178</f>
        <v>1.2631069815822016E-2</v>
      </c>
      <c r="K179" s="15"/>
      <c r="L179" s="29">
        <v>8.0039999999999996</v>
      </c>
      <c r="M179" s="29">
        <v>3.6949999999999998</v>
      </c>
      <c r="N179" s="15"/>
      <c r="P179" s="15">
        <f t="shared" si="18"/>
        <v>-2.1895302973783111E-3</v>
      </c>
      <c r="Q179" s="15">
        <f t="shared" si="19"/>
        <v>-1.1393143944724465E-3</v>
      </c>
      <c r="R179" s="15">
        <f t="shared" si="20"/>
        <v>1.5802871169854355E-3</v>
      </c>
      <c r="S179" s="15">
        <f t="shared" si="21"/>
        <v>-6.8545436447472303E-4</v>
      </c>
      <c r="T179" s="15">
        <f t="shared" si="22"/>
        <v>1.6119795368409507E-2</v>
      </c>
      <c r="U179" s="15">
        <f t="shared" si="17"/>
        <v>-1.0547136132474447E-3</v>
      </c>
      <c r="W179" s="15">
        <f xml:space="preserve"> -(G179/G178-1)*([8]CpteExploitation!$EG185+[8]CpteExploitation!$HD185)/([8]CpteExploitation!$L185)</f>
        <v>-8.5291936127273194E-4</v>
      </c>
    </row>
    <row r="180" spans="1:23" x14ac:dyDescent="0.25">
      <c r="A180" s="14" t="s">
        <v>358</v>
      </c>
      <c r="B180" s="11">
        <v>3.8046411225040475E-2</v>
      </c>
      <c r="C180" s="11">
        <v>1.6953660038376277E-2</v>
      </c>
      <c r="D180" s="11">
        <v>1.3525547445255472</v>
      </c>
      <c r="E180" s="11">
        <v>0.86018514674747815</v>
      </c>
      <c r="F180" s="11">
        <v>1.1229086100175807</v>
      </c>
      <c r="G180" s="11">
        <v>3.6252647315310825E-2</v>
      </c>
      <c r="I180" s="15">
        <v>0.5020555624766414</v>
      </c>
      <c r="J180" s="15">
        <f>I180-I179</f>
        <v>-6.9306321051509912E-4</v>
      </c>
      <c r="K180" s="15"/>
      <c r="L180" s="29">
        <v>8.0269999999999992</v>
      </c>
      <c r="M180" s="29">
        <v>3.706</v>
      </c>
      <c r="N180" s="15"/>
      <c r="P180" s="15">
        <f t="shared" si="18"/>
        <v>1.3264772401206782E-2</v>
      </c>
      <c r="Q180" s="15">
        <f t="shared" si="19"/>
        <v>6.6174615430883389E-4</v>
      </c>
      <c r="R180" s="15">
        <f t="shared" si="20"/>
        <v>1.8363993185888628E-3</v>
      </c>
      <c r="S180" s="15">
        <f t="shared" si="21"/>
        <v>-6.1963512227540172E-4</v>
      </c>
      <c r="T180" s="15">
        <f t="shared" si="22"/>
        <v>-1.4767099246066442E-2</v>
      </c>
      <c r="U180" s="15">
        <f t="shared" si="17"/>
        <v>-1.0692467162777362E-3</v>
      </c>
      <c r="W180" s="15">
        <f xml:space="preserve"> -(G180/G179-1)*([8]CpteExploitation!$EG186+[8]CpteExploitation!$HD186)/([8]CpteExploitation!$L186)</f>
        <v>-5.2051338227733761E-4</v>
      </c>
    </row>
    <row r="181" spans="1:23" x14ac:dyDescent="0.25">
      <c r="A181" s="14" t="s">
        <v>359</v>
      </c>
      <c r="B181" s="11">
        <v>3.6972108251481617E-2</v>
      </c>
      <c r="C181" s="11">
        <v>1.6933422895741117E-2</v>
      </c>
      <c r="D181" s="11">
        <v>1.3534326189611332</v>
      </c>
      <c r="E181" s="11">
        <v>0.86124580380455062</v>
      </c>
      <c r="F181" s="11">
        <v>1.1180289599860875</v>
      </c>
      <c r="G181" s="11">
        <v>3.7037037037037042E-2</v>
      </c>
      <c r="I181" s="15">
        <v>0.48532615660643341</v>
      </c>
      <c r="J181" s="15">
        <f>I181-I180</f>
        <v>-1.6729405870207992E-2</v>
      </c>
      <c r="K181" s="15"/>
      <c r="L181" s="29">
        <v>7.8029999999999999</v>
      </c>
      <c r="M181" s="29">
        <v>3.726</v>
      </c>
      <c r="N181" s="15"/>
      <c r="P181" s="15">
        <f t="shared" si="18"/>
        <v>-1.3036626770247764E-2</v>
      </c>
      <c r="Q181" s="15">
        <f t="shared" si="19"/>
        <v>5.5110947080294073E-4</v>
      </c>
      <c r="R181" s="15">
        <f t="shared" si="20"/>
        <v>-2.9966063952978334E-4</v>
      </c>
      <c r="S181" s="15">
        <f t="shared" si="21"/>
        <v>-5.6929215451837617E-4</v>
      </c>
      <c r="T181" s="15">
        <f t="shared" si="22"/>
        <v>-2.0063025063041745E-3</v>
      </c>
      <c r="U181" s="15">
        <f t="shared" si="17"/>
        <v>-1.3686332704108345E-3</v>
      </c>
      <c r="W181" s="15">
        <f xml:space="preserve"> -(G181/G180-1)*([8]CpteExploitation!$EG187+[8]CpteExploitation!$HD187)/([8]CpteExploitation!$L187)</f>
        <v>-7.8438972172621821E-4</v>
      </c>
    </row>
    <row r="182" spans="1:23" x14ac:dyDescent="0.25">
      <c r="A182" s="14" t="s">
        <v>360</v>
      </c>
      <c r="B182" s="11">
        <v>3.6385542168674699E-2</v>
      </c>
      <c r="C182" s="11">
        <v>1.6867095594443566E-2</v>
      </c>
      <c r="D182" s="11">
        <v>1.3589650145772594</v>
      </c>
      <c r="E182" s="11">
        <v>0.86211051100955549</v>
      </c>
      <c r="F182" s="11">
        <v>1.0977129913655825</v>
      </c>
      <c r="G182" s="11">
        <v>3.5425235504842778E-2</v>
      </c>
      <c r="I182" s="15">
        <v>0.46994825527398165</v>
      </c>
      <c r="J182" s="15">
        <f>I182-I181</f>
        <v>-1.537790133245176E-2</v>
      </c>
      <c r="K182" s="15"/>
      <c r="L182" s="29">
        <v>7.5369999999999999</v>
      </c>
      <c r="M182" s="29">
        <v>3.7290000000000001</v>
      </c>
      <c r="N182" s="15"/>
      <c r="P182" s="15">
        <f t="shared" si="18"/>
        <v>-7.5757210472340852E-3</v>
      </c>
      <c r="Q182" s="15">
        <f t="shared" si="19"/>
        <v>1.8703755484148572E-3</v>
      </c>
      <c r="R182" s="15">
        <f t="shared" si="20"/>
        <v>-1.9519012086627843E-3</v>
      </c>
      <c r="S182" s="15">
        <f t="shared" si="21"/>
        <v>-4.7942778789971893E-4</v>
      </c>
      <c r="T182" s="15">
        <f t="shared" si="22"/>
        <v>-8.6769226085923797E-3</v>
      </c>
      <c r="U182" s="15">
        <f t="shared" si="17"/>
        <v>1.4356957715223502E-3</v>
      </c>
      <c r="W182" s="15">
        <f xml:space="preserve"> -(G182/G181-1)*([8]CpteExploitation!$EG188+[8]CpteExploitation!$HD188)/([8]CpteExploitation!$L188)</f>
        <v>1.6118015321942634E-3</v>
      </c>
    </row>
    <row r="183" spans="1:23" x14ac:dyDescent="0.25">
      <c r="A183" s="14" t="s">
        <v>361</v>
      </c>
      <c r="B183" s="11">
        <v>3.5760437375745531E-2</v>
      </c>
      <c r="C183" s="11">
        <v>1.6770557741846621E-2</v>
      </c>
      <c r="D183" s="11">
        <v>1.3595628415300547</v>
      </c>
      <c r="E183" s="11">
        <v>0.86290589794565942</v>
      </c>
      <c r="F183" s="11">
        <v>1.0956490688326603</v>
      </c>
      <c r="G183" s="11">
        <v>3.363832077502691E-2</v>
      </c>
      <c r="I183" s="15">
        <v>0.46420882669537139</v>
      </c>
      <c r="J183" s="15">
        <f>I183-I182</f>
        <v>-5.7394285786102617E-3</v>
      </c>
      <c r="K183" s="15"/>
      <c r="L183" s="29">
        <v>7.4320000000000004</v>
      </c>
      <c r="M183" s="29">
        <v>3.7320000000000002</v>
      </c>
      <c r="N183" s="15"/>
      <c r="P183" s="15">
        <f t="shared" si="18"/>
        <v>-8.4999788744238511E-3</v>
      </c>
      <c r="Q183" s="15">
        <f t="shared" si="19"/>
        <v>2.8317257879552199E-3</v>
      </c>
      <c r="R183" s="15">
        <f t="shared" si="20"/>
        <v>-2.1765120850079925E-4</v>
      </c>
      <c r="S183" s="15">
        <f t="shared" si="21"/>
        <v>-4.5646699539302456E-4</v>
      </c>
      <c r="T183" s="15">
        <f t="shared" si="22"/>
        <v>-9.3024738208225498E-4</v>
      </c>
      <c r="U183" s="15">
        <f t="shared" si="17"/>
        <v>1.5331900938344483E-3</v>
      </c>
      <c r="W183" s="15">
        <f xml:space="preserve"> -(G183/G182-1)*([8]CpteExploitation!$EG189+[8]CpteExploitation!$HD189)/([8]CpteExploitation!$L189)</f>
        <v>1.7869147298158685E-3</v>
      </c>
    </row>
    <row r="184" spans="1:23" x14ac:dyDescent="0.25">
      <c r="A184" s="14" t="s">
        <v>362</v>
      </c>
      <c r="B184" s="11">
        <v>3.8062626345971372E-2</v>
      </c>
      <c r="C184" s="11">
        <v>1.6732647863180541E-2</v>
      </c>
      <c r="D184" s="11">
        <v>1.3593183466279912</v>
      </c>
      <c r="E184" s="11">
        <v>0.86360823466314629</v>
      </c>
      <c r="F184" s="11">
        <v>1.0675057794223894</v>
      </c>
      <c r="G184" s="11">
        <v>3.09477756286267E-2</v>
      </c>
      <c r="I184" s="15">
        <v>0.48562217923920054</v>
      </c>
      <c r="J184" s="15">
        <f>I184-I183</f>
        <v>2.1413352543829145E-2</v>
      </c>
      <c r="K184" s="15"/>
      <c r="L184" s="29">
        <v>7.7549999999999999</v>
      </c>
      <c r="M184" s="29">
        <v>3.7490000000000001</v>
      </c>
      <c r="N184" s="15"/>
      <c r="P184" s="15">
        <f t="shared" si="18"/>
        <v>3.2327645948905089E-2</v>
      </c>
      <c r="Q184" s="15">
        <f t="shared" si="19"/>
        <v>1.1351175079718512E-3</v>
      </c>
      <c r="R184" s="15">
        <f t="shared" si="20"/>
        <v>9.0303889419282384E-5</v>
      </c>
      <c r="S184" s="15">
        <f t="shared" si="21"/>
        <v>-4.0871245284331031E-4</v>
      </c>
      <c r="T184" s="15">
        <f t="shared" si="22"/>
        <v>-1.2898503233330534E-2</v>
      </c>
      <c r="U184" s="15">
        <f t="shared" si="17"/>
        <v>1.1675008837067659E-3</v>
      </c>
      <c r="W184" s="15">
        <f xml:space="preserve"> -(G184/G183-1)*([8]CpteExploitation!$EG190+[8]CpteExploitation!$HD190)/([8]CpteExploitation!$L190)</f>
        <v>2.6905451464002091E-3</v>
      </c>
    </row>
    <row r="185" spans="1:23" x14ac:dyDescent="0.25">
      <c r="A185" s="14" t="s">
        <v>363</v>
      </c>
      <c r="B185" s="11">
        <v>3.6665021388614674E-2</v>
      </c>
      <c r="C185" s="11">
        <v>1.678631665841002E-2</v>
      </c>
      <c r="D185" s="11">
        <v>1.3620999640417115</v>
      </c>
      <c r="E185" s="11">
        <v>0.86430569266205981</v>
      </c>
      <c r="F185" s="11">
        <v>1.0949101392137968</v>
      </c>
      <c r="G185" s="11">
        <v>3.0669265756985059E-2</v>
      </c>
      <c r="I185" s="15">
        <v>0.47693307342430147</v>
      </c>
      <c r="J185" s="15">
        <f>I185-I184</f>
        <v>-8.6891058148990674E-3</v>
      </c>
      <c r="K185" s="15"/>
      <c r="L185" s="29">
        <v>7.6950000000000003</v>
      </c>
      <c r="M185" s="29">
        <v>3.7879999999999998</v>
      </c>
      <c r="N185" s="15"/>
      <c r="P185" s="15">
        <f t="shared" si="18"/>
        <v>-1.7750856745160144E-2</v>
      </c>
      <c r="Q185" s="15">
        <f t="shared" si="19"/>
        <v>-1.5505679861385264E-3</v>
      </c>
      <c r="R185" s="15">
        <f t="shared" si="20"/>
        <v>-9.8925864952166174E-4</v>
      </c>
      <c r="S185" s="15">
        <f t="shared" si="21"/>
        <v>-3.9042257630171856E-4</v>
      </c>
      <c r="T185" s="15">
        <f t="shared" si="22"/>
        <v>1.2410322404012328E-2</v>
      </c>
      <c r="U185" s="15">
        <f t="shared" si="17"/>
        <v>-4.183222617893459E-4</v>
      </c>
      <c r="W185" s="15">
        <f xml:space="preserve"> -(G185/G184-1)*([8]CpteExploitation!$EG191+[8]CpteExploitation!$HD191)/([8]CpteExploitation!$L191)</f>
        <v>2.7850987164163991E-4</v>
      </c>
    </row>
    <row r="186" spans="1:23" x14ac:dyDescent="0.25">
      <c r="A186" s="14" t="s">
        <v>364</v>
      </c>
      <c r="B186" s="11">
        <v>3.6753188174027139E-2</v>
      </c>
      <c r="C186" s="11">
        <v>1.6961769388974583E-2</v>
      </c>
      <c r="D186" s="11">
        <v>1.3540856031128405</v>
      </c>
      <c r="E186" s="11">
        <v>0.86492803542871199</v>
      </c>
      <c r="F186" s="11">
        <v>1.1061496066335579</v>
      </c>
      <c r="G186" s="11">
        <v>3.1146285422517232E-2</v>
      </c>
      <c r="I186" s="15">
        <v>0.4803420985448047</v>
      </c>
      <c r="J186" s="15">
        <f>I186-I185</f>
        <v>3.4090251205032285E-3</v>
      </c>
      <c r="K186" s="15"/>
      <c r="L186" s="29">
        <v>7.8339999999999996</v>
      </c>
      <c r="M186" s="29">
        <v>3.8279999999999998</v>
      </c>
      <c r="N186" s="15"/>
      <c r="P186" s="15">
        <f t="shared" si="18"/>
        <v>1.1837347854530564E-3</v>
      </c>
      <c r="Q186" s="15">
        <f t="shared" si="19"/>
        <v>-5.1452450824766641E-3</v>
      </c>
      <c r="R186" s="15">
        <f t="shared" si="20"/>
        <v>2.8964181602586384E-3</v>
      </c>
      <c r="S186" s="15">
        <f t="shared" si="21"/>
        <v>-3.544570501790988E-4</v>
      </c>
      <c r="T186" s="15">
        <f t="shared" si="22"/>
        <v>5.0532245968273439E-3</v>
      </c>
      <c r="U186" s="15">
        <f t="shared" si="17"/>
        <v>-2.2465028938004755E-4</v>
      </c>
      <c r="W186" s="15">
        <f xml:space="preserve"> -(G186/G185-1)*([8]CpteExploitation!$EG192+[8]CpteExploitation!$HD192)/([8]CpteExploitation!$L192)</f>
        <v>-4.7701966553217583E-4</v>
      </c>
    </row>
    <row r="187" spans="1:23" x14ac:dyDescent="0.25">
      <c r="A187" s="14" t="s">
        <v>365</v>
      </c>
      <c r="B187" s="11">
        <v>3.7347038668624571E-2</v>
      </c>
      <c r="C187" s="11">
        <v>1.7095999402870946E-2</v>
      </c>
      <c r="D187" s="11">
        <v>1.351115760111576</v>
      </c>
      <c r="E187" s="11">
        <v>0.86543481807798983</v>
      </c>
      <c r="F187" s="11">
        <v>1.0923459429349194</v>
      </c>
      <c r="G187" s="11">
        <v>3.2119372787051084E-2</v>
      </c>
      <c r="I187" s="15">
        <v>0.47787051087506321</v>
      </c>
      <c r="J187" s="15">
        <f>I187-I186</f>
        <v>-2.4715876697414818E-3</v>
      </c>
      <c r="K187" s="15"/>
      <c r="L187" s="29">
        <v>7.9080000000000004</v>
      </c>
      <c r="M187" s="29">
        <v>3.875</v>
      </c>
      <c r="N187" s="15"/>
      <c r="P187" s="15">
        <f t="shared" si="18"/>
        <v>7.8953332612563699E-3</v>
      </c>
      <c r="Q187" s="15">
        <f t="shared" si="19"/>
        <v>-3.8669347396889033E-3</v>
      </c>
      <c r="R187" s="15">
        <f t="shared" si="20"/>
        <v>1.07170617367564E-3</v>
      </c>
      <c r="S187" s="15">
        <f t="shared" si="21"/>
        <v>-2.8630578612832958E-4</v>
      </c>
      <c r="T187" s="15">
        <f t="shared" si="22"/>
        <v>-6.0977394377926377E-3</v>
      </c>
      <c r="U187" s="15">
        <f t="shared" si="17"/>
        <v>-1.1876471410636217E-3</v>
      </c>
      <c r="W187" s="15">
        <f xml:space="preserve"> -(G187/G186-1)*([8]CpteExploitation!$EG193+[8]CpteExploitation!$HD193)/([8]CpteExploitation!$L193)</f>
        <v>-9.7308736453385176E-4</v>
      </c>
    </row>
    <row r="188" spans="1:23" x14ac:dyDescent="0.25">
      <c r="A188" s="14" t="s">
        <v>366</v>
      </c>
      <c r="B188" s="11">
        <v>3.7511168873365287E-2</v>
      </c>
      <c r="C188" s="11">
        <v>1.7081499530313606E-2</v>
      </c>
      <c r="D188" s="11">
        <v>1.3465791292328955</v>
      </c>
      <c r="E188" s="11">
        <v>0.865729835106815</v>
      </c>
      <c r="F188" s="11">
        <v>1.0441464423673128</v>
      </c>
      <c r="G188" s="11">
        <v>3.418134377038487E-2</v>
      </c>
      <c r="I188" s="15">
        <v>0.45727332028701889</v>
      </c>
      <c r="J188" s="15">
        <f>I188-I187</f>
        <v>-2.0597190588044323E-2</v>
      </c>
      <c r="K188" s="15"/>
      <c r="L188" s="29">
        <v>7.665</v>
      </c>
      <c r="M188" s="29">
        <v>3.8969999999999998</v>
      </c>
      <c r="N188" s="15"/>
      <c r="P188" s="15">
        <f t="shared" si="18"/>
        <v>2.153462860420125E-3</v>
      </c>
      <c r="Q188" s="15">
        <f t="shared" si="19"/>
        <v>4.1559923297106356E-4</v>
      </c>
      <c r="R188" s="15">
        <f t="shared" si="20"/>
        <v>1.6453031563044428E-3</v>
      </c>
      <c r="S188" s="15">
        <f t="shared" si="21"/>
        <v>-1.6703895613691158E-4</v>
      </c>
      <c r="T188" s="15">
        <f t="shared" si="22"/>
        <v>-2.16215778831963E-2</v>
      </c>
      <c r="U188" s="15">
        <f t="shared" si="17"/>
        <v>-3.0229389984067455E-3</v>
      </c>
      <c r="W188" s="15">
        <f xml:space="preserve"> -(G188/G187-1)*([8]CpteExploitation!$EG194+[8]CpteExploitation!$HD194)/([8]CpteExploitation!$L194)</f>
        <v>-2.061970983333787E-3</v>
      </c>
    </row>
    <row r="189" spans="1:23" x14ac:dyDescent="0.25">
      <c r="A189" s="14" t="s">
        <v>367</v>
      </c>
      <c r="B189" s="11">
        <v>3.7006472491909387E-2</v>
      </c>
      <c r="C189" s="11">
        <v>1.7093399971589786E-2</v>
      </c>
      <c r="D189" s="11">
        <v>1.3420061622731942</v>
      </c>
      <c r="E189" s="11">
        <v>0.86589805825242727</v>
      </c>
      <c r="F189" s="11">
        <v>1.0563842183972993</v>
      </c>
      <c r="G189" s="11">
        <v>3.5385612443292289E-2</v>
      </c>
      <c r="I189" s="15">
        <v>0.45651328580686973</v>
      </c>
      <c r="J189" s="15">
        <f>I189-I188</f>
        <v>-7.6003448014916319E-4</v>
      </c>
      <c r="K189" s="15"/>
      <c r="L189" s="29">
        <v>7.7149999999999999</v>
      </c>
      <c r="M189" s="29">
        <v>3.92</v>
      </c>
      <c r="N189" s="15"/>
      <c r="P189" s="15">
        <f t="shared" si="18"/>
        <v>-6.8404998907385826E-3</v>
      </c>
      <c r="Q189" s="15">
        <f t="shared" si="19"/>
        <v>-3.5420551497469983E-4</v>
      </c>
      <c r="R189" s="15">
        <f t="shared" si="20"/>
        <v>1.7265709564742815E-3</v>
      </c>
      <c r="S189" s="15">
        <f t="shared" si="21"/>
        <v>-9.8791962238006488E-5</v>
      </c>
      <c r="T189" s="15">
        <f t="shared" si="22"/>
        <v>5.9588072047776644E-3</v>
      </c>
      <c r="U189" s="15">
        <f t="shared" si="17"/>
        <v>-1.15191527344982E-3</v>
      </c>
      <c r="W189" s="15">
        <f xml:space="preserve"> -(G189/G188-1)*([8]CpteExploitation!$EG195+[8]CpteExploitation!$HD195)/([8]CpteExploitation!$L195)</f>
        <v>-1.2042686729074185E-3</v>
      </c>
    </row>
    <row r="190" spans="1:23" x14ac:dyDescent="0.25">
      <c r="A190" s="14" t="s">
        <v>368</v>
      </c>
      <c r="B190" s="11">
        <v>3.7584380936982097E-2</v>
      </c>
      <c r="C190" s="11">
        <v>1.7133764272225089E-2</v>
      </c>
      <c r="D190" s="11">
        <v>1.3422659430122117</v>
      </c>
      <c r="E190" s="11">
        <v>0.8660010509721493</v>
      </c>
      <c r="F190" s="11">
        <v>1.0599545546681337</v>
      </c>
      <c r="G190" s="11">
        <v>3.6133922931143404E-2</v>
      </c>
      <c r="I190" s="15">
        <v>0.46392924826279219</v>
      </c>
      <c r="J190" s="15">
        <f>I190-I189</f>
        <v>7.4159624559224646E-3</v>
      </c>
      <c r="K190" s="15"/>
      <c r="L190" s="29">
        <v>7.915</v>
      </c>
      <c r="M190" s="29">
        <v>3.9569999999999999</v>
      </c>
      <c r="N190" s="15"/>
      <c r="P190" s="15">
        <f t="shared" si="18"/>
        <v>7.9347178447276845E-3</v>
      </c>
      <c r="Q190" s="15">
        <f t="shared" si="19"/>
        <v>-1.1998283348102457E-3</v>
      </c>
      <c r="R190" s="15">
        <f t="shared" si="20"/>
        <v>-9.8356388680453889E-5</v>
      </c>
      <c r="S190" s="15">
        <f t="shared" si="21"/>
        <v>-6.0435190799009384E-5</v>
      </c>
      <c r="T190" s="15">
        <f t="shared" si="22"/>
        <v>1.7172651401216453E-3</v>
      </c>
      <c r="U190" s="15">
        <f t="shared" si="17"/>
        <v>-8.7740061463715624E-4</v>
      </c>
      <c r="W190" s="15">
        <f xml:space="preserve"> -(G190/G189-1)*([8]CpteExploitation!$EG196+[8]CpteExploitation!$HD196)/([8]CpteExploitation!$L196)</f>
        <v>-7.4831048785111657E-4</v>
      </c>
    </row>
    <row r="191" spans="1:23" x14ac:dyDescent="0.25">
      <c r="A191" s="14" t="s">
        <v>369</v>
      </c>
      <c r="B191" s="11">
        <v>3.7042560051587944E-2</v>
      </c>
      <c r="C191" s="11">
        <v>1.7145096215496175E-2</v>
      </c>
      <c r="D191" s="11">
        <v>1.3432032301480485</v>
      </c>
      <c r="E191" s="11">
        <v>0.86627438336288887</v>
      </c>
      <c r="F191" s="11">
        <v>1.0389453972133966</v>
      </c>
      <c r="G191" s="11">
        <v>3.8176860148032725E-2</v>
      </c>
      <c r="I191" s="15">
        <v>0.44344890273990395</v>
      </c>
      <c r="J191" s="15">
        <f>I191-I190</f>
        <v>-2.0480345522888244E-2</v>
      </c>
      <c r="K191" s="15"/>
      <c r="L191" s="29">
        <v>7.7009999999999996</v>
      </c>
      <c r="M191" s="29">
        <v>3.992</v>
      </c>
      <c r="N191" s="15"/>
      <c r="P191" s="15">
        <f t="shared" si="18"/>
        <v>-7.2071485141401402E-3</v>
      </c>
      <c r="Q191" s="15">
        <f t="shared" si="19"/>
        <v>-3.3064863582491465E-4</v>
      </c>
      <c r="R191" s="15">
        <f t="shared" si="20"/>
        <v>-3.4909949165475224E-4</v>
      </c>
      <c r="S191" s="15">
        <f t="shared" si="21"/>
        <v>-1.5779302863771903E-4</v>
      </c>
      <c r="T191" s="15">
        <f t="shared" si="22"/>
        <v>-9.9091527156058828E-3</v>
      </c>
      <c r="U191" s="15">
        <f t="shared" si="17"/>
        <v>-2.5265031370248353E-3</v>
      </c>
      <c r="W191" s="15">
        <f xml:space="preserve"> -(G191/G190-1)*([8]CpteExploitation!$EG197+[8]CpteExploitation!$HD197)/([8]CpteExploitation!$L197)</f>
        <v>-2.042937216889318E-3</v>
      </c>
    </row>
    <row r="192" spans="1:23" x14ac:dyDescent="0.25">
      <c r="A192" s="14" t="s">
        <v>370</v>
      </c>
      <c r="B192" s="11">
        <v>3.6343142385572243E-2</v>
      </c>
      <c r="C192" s="11">
        <v>1.7214578832833394E-2</v>
      </c>
      <c r="D192" s="11">
        <v>1.3443886097152429</v>
      </c>
      <c r="E192" s="11">
        <v>0.86667203413711202</v>
      </c>
      <c r="F192" s="11">
        <v>1.0894798736915188</v>
      </c>
      <c r="G192" s="11">
        <v>3.7238071194142894E-2</v>
      </c>
      <c r="I192" s="15">
        <v>0.45619792981570312</v>
      </c>
      <c r="J192" s="15">
        <f>I192-I191</f>
        <v>1.2749027075799169E-2</v>
      </c>
      <c r="K192" s="15"/>
      <c r="L192" s="29">
        <v>7.9219999999999997</v>
      </c>
      <c r="M192" s="29">
        <v>4.0129999999999999</v>
      </c>
      <c r="N192" s="15"/>
      <c r="P192" s="15">
        <f t="shared" si="18"/>
        <v>-9.7876631242188161E-3</v>
      </c>
      <c r="Q192" s="15">
        <f t="shared" si="19"/>
        <v>-2.1007755396657817E-3</v>
      </c>
      <c r="R192" s="15">
        <f t="shared" si="20"/>
        <v>-4.5746631264790031E-4</v>
      </c>
      <c r="S192" s="15">
        <f t="shared" si="21"/>
        <v>-2.3795222470358523E-4</v>
      </c>
      <c r="T192" s="15">
        <f t="shared" si="22"/>
        <v>2.5213808889730786E-2</v>
      </c>
      <c r="U192" s="15">
        <f t="shared" si="17"/>
        <v>1.1907538730446948E-4</v>
      </c>
      <c r="W192" s="15">
        <f xml:space="preserve"> -(G192/G191-1)*([8]CpteExploitation!$EG198+[8]CpteExploitation!$HD198)/([8]CpteExploitation!$L198)</f>
        <v>9.3878895388982994E-4</v>
      </c>
    </row>
    <row r="193" spans="1:23" x14ac:dyDescent="0.25">
      <c r="A193" s="14" t="s">
        <v>371</v>
      </c>
      <c r="B193" s="11">
        <v>3.6433392254539614E-2</v>
      </c>
      <c r="C193" s="11">
        <v>1.7196379745221167E-2</v>
      </c>
      <c r="D193" s="11">
        <v>1.3431045969353765</v>
      </c>
      <c r="E193" s="11">
        <v>0.86750763297444966</v>
      </c>
      <c r="F193" s="11">
        <v>1.0767060573133942</v>
      </c>
      <c r="G193" s="11">
        <v>3.7243476057765387E-2</v>
      </c>
      <c r="I193" s="15">
        <v>0.45198885229288066</v>
      </c>
      <c r="J193" s="15">
        <f>I193-I192</f>
        <v>-4.2090775228224575E-3</v>
      </c>
      <c r="K193" s="15"/>
      <c r="L193" s="29">
        <v>7.8940000000000001</v>
      </c>
      <c r="M193" s="29">
        <v>4.032</v>
      </c>
      <c r="N193" s="15"/>
      <c r="P193" s="15">
        <f t="shared" si="18"/>
        <v>1.2579356525482469E-3</v>
      </c>
      <c r="Q193" s="15">
        <f t="shared" si="19"/>
        <v>5.3553460054673815E-4</v>
      </c>
      <c r="R193" s="15">
        <f t="shared" si="20"/>
        <v>4.8381445946745508E-4</v>
      </c>
      <c r="S193" s="15">
        <f t="shared" si="21"/>
        <v>-4.8840192358894302E-4</v>
      </c>
      <c r="T193" s="15">
        <f t="shared" si="22"/>
        <v>-5.9393070612159442E-3</v>
      </c>
      <c r="U193" s="15">
        <f t="shared" si="17"/>
        <v>-5.8653250580011258E-5</v>
      </c>
      <c r="W193" s="15">
        <f xml:space="preserve"> -(G193/G192-1)*([8]CpteExploitation!$EG199+[8]CpteExploitation!$HD199)/([8]CpteExploitation!$L199)</f>
        <v>-5.4048636224925718E-6</v>
      </c>
    </row>
    <row r="194" spans="1:23" x14ac:dyDescent="0.25">
      <c r="A194" s="14" t="s">
        <v>372</v>
      </c>
      <c r="B194" s="11">
        <v>3.5636959213837728E-2</v>
      </c>
      <c r="C194" s="11">
        <v>1.7178718116052399E-2</v>
      </c>
      <c r="D194" s="11">
        <v>1.3460903992081821</v>
      </c>
      <c r="E194" s="11">
        <v>0.8690528502376863</v>
      </c>
      <c r="F194" s="11">
        <v>1.0805528955055064</v>
      </c>
      <c r="G194" s="11">
        <v>3.6838066001534928E-2</v>
      </c>
      <c r="I194" s="15">
        <v>0.44128933231005374</v>
      </c>
      <c r="J194" s="15">
        <f>I194-I193</f>
        <v>-1.0699519982826922E-2</v>
      </c>
      <c r="K194" s="15"/>
      <c r="L194" s="29">
        <v>7.8179999999999996</v>
      </c>
      <c r="M194" s="29">
        <v>4.08</v>
      </c>
      <c r="N194" s="15"/>
      <c r="P194" s="15">
        <f t="shared" si="18"/>
        <v>-1.1165368488936971E-2</v>
      </c>
      <c r="Q194" s="15">
        <f t="shared" si="19"/>
        <v>5.2458653168396797E-4</v>
      </c>
      <c r="R194" s="15">
        <f t="shared" si="20"/>
        <v>-1.135467243851302E-3</v>
      </c>
      <c r="S194" s="15">
        <f t="shared" si="21"/>
        <v>-9.09786834992569E-4</v>
      </c>
      <c r="T194" s="15">
        <f t="shared" si="22"/>
        <v>1.8248625734489279E-3</v>
      </c>
      <c r="U194" s="15">
        <f t="shared" si="17"/>
        <v>1.6165347982102459E-4</v>
      </c>
      <c r="W194" s="15">
        <f xml:space="preserve"> -(G194/G193-1)*([8]CpteExploitation!$EG200+[8]CpteExploitation!$HD200)/([8]CpteExploitation!$L200)</f>
        <v>4.0541005623046086E-4</v>
      </c>
    </row>
    <row r="195" spans="1:23" x14ac:dyDescent="0.25">
      <c r="A195" s="14" t="s">
        <v>373</v>
      </c>
      <c r="B195" s="11">
        <v>3.5538565146773365E-2</v>
      </c>
      <c r="C195" s="11">
        <v>1.7197728031923289E-2</v>
      </c>
      <c r="D195" s="11">
        <v>1.3454248366013071</v>
      </c>
      <c r="E195" s="11">
        <v>0.8701818325872519</v>
      </c>
      <c r="F195" s="11">
        <v>1.0806756605646806</v>
      </c>
      <c r="G195" s="11">
        <v>3.6801222462753094E-2</v>
      </c>
      <c r="I195" s="15">
        <v>0.4389405322806571</v>
      </c>
      <c r="J195" s="15">
        <f>I195-I194</f>
        <v>-2.348800029396636E-3</v>
      </c>
      <c r="K195" s="15"/>
      <c r="L195" s="29">
        <v>7.8529999999999998</v>
      </c>
      <c r="M195" s="29">
        <v>4.117</v>
      </c>
      <c r="N195" s="15"/>
      <c r="P195" s="15">
        <f t="shared" si="18"/>
        <v>-1.4408964429727382E-3</v>
      </c>
      <c r="Q195" s="15">
        <f t="shared" si="19"/>
        <v>-5.7750259282430964E-4</v>
      </c>
      <c r="R195" s="15">
        <f t="shared" si="20"/>
        <v>2.5803533658711104E-4</v>
      </c>
      <c r="S195" s="15">
        <f t="shared" si="21"/>
        <v>-6.7796216981155517E-4</v>
      </c>
      <c r="T195" s="15">
        <f t="shared" si="22"/>
        <v>5.9291609965706232E-5</v>
      </c>
      <c r="U195" s="15">
        <f t="shared" si="17"/>
        <v>3.0234229659149759E-5</v>
      </c>
      <c r="W195" s="15">
        <f xml:space="preserve"> -(G195/G194-1)*([8]CpteExploitation!$EG201+[8]CpteExploitation!$HD201)/([8]CpteExploitation!$L201)</f>
        <v>3.6843538781833993E-5</v>
      </c>
    </row>
    <row r="196" spans="1:23" x14ac:dyDescent="0.25">
      <c r="A196" s="14" t="s">
        <v>374</v>
      </c>
      <c r="B196" s="11">
        <v>3.5860494410329083E-2</v>
      </c>
      <c r="C196" s="11">
        <v>1.7151268882118782E-2</v>
      </c>
      <c r="D196" s="11">
        <v>1.3402530003243591</v>
      </c>
      <c r="E196" s="11">
        <v>0.87061092741300583</v>
      </c>
      <c r="F196" s="11">
        <v>1.0794090300143317</v>
      </c>
      <c r="G196" s="11">
        <v>3.7037037037037035E-2</v>
      </c>
      <c r="I196" s="15">
        <v>0.44594594594594594</v>
      </c>
      <c r="J196" s="15">
        <f>I196-I195</f>
        <v>7.0054136652888399E-3</v>
      </c>
      <c r="K196" s="15"/>
      <c r="L196" s="29">
        <v>7.992</v>
      </c>
      <c r="M196" s="29">
        <v>4.1319999999999997</v>
      </c>
      <c r="N196" s="15"/>
      <c r="P196" s="15">
        <f t="shared" si="18"/>
        <v>4.7490400952158746E-3</v>
      </c>
      <c r="Q196" s="15">
        <f t="shared" si="19"/>
        <v>1.4162680272308316E-3</v>
      </c>
      <c r="R196" s="15">
        <f t="shared" si="20"/>
        <v>2.0152577368471761E-3</v>
      </c>
      <c r="S196" s="15">
        <f t="shared" si="21"/>
        <v>-2.5851665936249139E-4</v>
      </c>
      <c r="T196" s="15">
        <f t="shared" si="22"/>
        <v>-6.1446883088612299E-4</v>
      </c>
      <c r="U196" s="15">
        <f t="shared" ref="U196:U259" si="23">J196-P196-Q196-R196-S196-T196</f>
        <v>-3.02166703756428E-4</v>
      </c>
      <c r="W196" s="15">
        <f xml:space="preserve"> -(G196/G195-1)*([8]CpteExploitation!$EG202+[8]CpteExploitation!$HD202)/([8]CpteExploitation!$L202)</f>
        <v>-2.3581457428394119E-4</v>
      </c>
    </row>
    <row r="197" spans="1:23" x14ac:dyDescent="0.25">
      <c r="A197" s="14" t="s">
        <v>375</v>
      </c>
      <c r="B197" s="11">
        <v>3.7635297358995554E-2</v>
      </c>
      <c r="C197" s="11">
        <v>1.7177056503858819E-2</v>
      </c>
      <c r="D197" s="11">
        <v>1.33171834625323</v>
      </c>
      <c r="E197" s="11">
        <v>0.87058684614476323</v>
      </c>
      <c r="F197" s="11">
        <v>1.0840942369101203</v>
      </c>
      <c r="G197" s="11">
        <v>3.8001657393157341E-2</v>
      </c>
      <c r="I197" s="15">
        <v>0.47401444299751389</v>
      </c>
      <c r="J197" s="15">
        <f>I197-I196</f>
        <v>2.8068497051567942E-2</v>
      </c>
      <c r="K197" s="15"/>
      <c r="L197" s="29">
        <v>8.4469999999999992</v>
      </c>
      <c r="M197" s="29">
        <v>4.1230000000000002</v>
      </c>
      <c r="N197" s="15"/>
      <c r="P197" s="15">
        <f t="shared" si="18"/>
        <v>2.5588139299279729E-2</v>
      </c>
      <c r="Q197" s="15">
        <f t="shared" si="19"/>
        <v>-7.7735585393905139E-4</v>
      </c>
      <c r="R197" s="15">
        <f t="shared" si="20"/>
        <v>3.292334647308656E-3</v>
      </c>
      <c r="S197" s="15">
        <f t="shared" si="21"/>
        <v>1.4300791640399113E-5</v>
      </c>
      <c r="T197" s="15">
        <f t="shared" si="22"/>
        <v>2.2441276902565991E-3</v>
      </c>
      <c r="U197" s="15">
        <f t="shared" si="23"/>
        <v>-2.2930495229783895E-3</v>
      </c>
      <c r="W197" s="15">
        <f xml:space="preserve"> -(G197/G196-1)*([8]CpteExploitation!$EG203+[8]CpteExploitation!$HD203)/([8]CpteExploitation!$L203)</f>
        <v>-9.6462035612030644E-4</v>
      </c>
    </row>
    <row r="198" spans="1:23" x14ac:dyDescent="0.25">
      <c r="A198" s="14" t="s">
        <v>376</v>
      </c>
      <c r="B198" s="11">
        <v>3.9355985776372976E-2</v>
      </c>
      <c r="C198" s="11">
        <v>1.7276286182222565E-2</v>
      </c>
      <c r="D198" s="11">
        <v>1.3266688165108029</v>
      </c>
      <c r="E198" s="11">
        <v>0.86977479257210588</v>
      </c>
      <c r="F198" s="11">
        <v>1.0541923706584222</v>
      </c>
      <c r="G198" s="11">
        <v>4.1228684886708715E-2</v>
      </c>
      <c r="I198" s="15">
        <v>0.47839289885540764</v>
      </c>
      <c r="J198" s="15">
        <f>I198-I197</f>
        <v>4.3784558578937594E-3</v>
      </c>
      <c r="K198" s="15"/>
      <c r="L198" s="29">
        <v>8.5619999999999994</v>
      </c>
      <c r="M198" s="29">
        <v>4.1139999999999999</v>
      </c>
      <c r="N198" s="15"/>
      <c r="P198" s="15">
        <f t="shared" si="18"/>
        <v>2.2316070469682123E-2</v>
      </c>
      <c r="Q198" s="15">
        <f t="shared" si="19"/>
        <v>-2.8197050363018201E-3</v>
      </c>
      <c r="R198" s="15">
        <f t="shared" si="20"/>
        <v>1.8507569649052012E-3</v>
      </c>
      <c r="S198" s="15">
        <f t="shared" si="21"/>
        <v>4.5528508267449278E-4</v>
      </c>
      <c r="T198" s="15">
        <f t="shared" si="22"/>
        <v>-1.3463007865330156E-2</v>
      </c>
      <c r="U198" s="15">
        <f t="shared" si="23"/>
        <v>-3.960943757736082E-3</v>
      </c>
      <c r="W198" s="15">
        <f xml:space="preserve"> -(G198/G197-1)*([8]CpteExploitation!$EG204+[8]CpteExploitation!$HD204)/([8]CpteExploitation!$L204)</f>
        <v>-3.227027493551372E-3</v>
      </c>
    </row>
    <row r="199" spans="1:23" x14ac:dyDescent="0.25">
      <c r="A199" s="14" t="s">
        <v>377</v>
      </c>
      <c r="B199" s="11">
        <v>3.846912606036694E-2</v>
      </c>
      <c r="C199" s="11">
        <v>1.7370007622715934E-2</v>
      </c>
      <c r="D199" s="11">
        <v>1.3201024327784889</v>
      </c>
      <c r="E199" s="11">
        <v>0.86987571513118966</v>
      </c>
      <c r="F199" s="11">
        <v>1.0763620255210917</v>
      </c>
      <c r="G199" s="11">
        <v>4.5088190631935525E-2</v>
      </c>
      <c r="I199" s="15">
        <v>0.47342600163532295</v>
      </c>
      <c r="J199" s="15">
        <f>I199-I198</f>
        <v>-4.9668972200846984E-3</v>
      </c>
      <c r="K199" s="15"/>
      <c r="L199" s="29">
        <v>8.5609999999999999</v>
      </c>
      <c r="M199" s="29">
        <v>4.1239999999999997</v>
      </c>
      <c r="N199" s="15"/>
      <c r="P199" s="15">
        <f t="shared" si="18"/>
        <v>-1.0827624777209487E-2</v>
      </c>
      <c r="Q199" s="15">
        <f t="shared" si="19"/>
        <v>-2.6066194370430893E-3</v>
      </c>
      <c r="R199" s="15">
        <f t="shared" si="20"/>
        <v>2.3782242412877562E-3</v>
      </c>
      <c r="S199" s="15">
        <f t="shared" si="21"/>
        <v>-5.5753290134473778E-5</v>
      </c>
      <c r="T199" s="15">
        <f t="shared" si="22"/>
        <v>1.0104809422242943E-2</v>
      </c>
      <c r="U199" s="15">
        <f t="shared" si="23"/>
        <v>-3.9599333792283481E-3</v>
      </c>
      <c r="W199" s="15">
        <f xml:space="preserve"> -(G199/G198-1)*([8]CpteExploitation!$EG205+[8]CpteExploitation!$HD205)/([8]CpteExploitation!$L205)</f>
        <v>-3.8595057452268078E-3</v>
      </c>
    </row>
    <row r="200" spans="1:23" x14ac:dyDescent="0.25">
      <c r="A200" s="14" t="s">
        <v>378</v>
      </c>
      <c r="B200" s="11">
        <v>3.7676767676767683E-2</v>
      </c>
      <c r="C200" s="11">
        <v>1.7293433242783481E-2</v>
      </c>
      <c r="D200" s="11">
        <v>1.3186569528032943</v>
      </c>
      <c r="E200" s="11">
        <v>0.87160062160062168</v>
      </c>
      <c r="F200" s="11">
        <v>1.0866374353188304</v>
      </c>
      <c r="G200" s="11">
        <v>4.594752186588922E-2</v>
      </c>
      <c r="I200" s="15">
        <v>0.46857142857142858</v>
      </c>
      <c r="J200" s="15">
        <f>I200-I199</f>
        <v>-4.8545730638943629E-3</v>
      </c>
      <c r="K200" s="15"/>
      <c r="L200" s="29">
        <v>8.5749999999999993</v>
      </c>
      <c r="M200" s="29">
        <v>4.1630000000000003</v>
      </c>
      <c r="N200" s="15"/>
      <c r="P200" s="15">
        <f t="shared" si="18"/>
        <v>-9.9220976473633291E-3</v>
      </c>
      <c r="Q200" s="15">
        <f t="shared" si="19"/>
        <v>2.1236240705838714E-3</v>
      </c>
      <c r="R200" s="15">
        <f t="shared" si="20"/>
        <v>5.2747102470600445E-4</v>
      </c>
      <c r="S200" s="15">
        <f t="shared" si="21"/>
        <v>-9.5521801413559859E-4</v>
      </c>
      <c r="T200" s="15">
        <f t="shared" si="22"/>
        <v>4.5986985652902062E-3</v>
      </c>
      <c r="U200" s="15">
        <f t="shared" si="23"/>
        <v>-1.227051062975517E-3</v>
      </c>
      <c r="W200" s="15">
        <f xml:space="preserve"> -(G200/G199-1)*([8]CpteExploitation!$EG206+[8]CpteExploitation!$HD206)/([8]CpteExploitation!$L206)</f>
        <v>-8.5933123395368972E-4</v>
      </c>
    </row>
    <row r="201" spans="1:23" x14ac:dyDescent="0.25">
      <c r="A201" s="14" t="s">
        <v>379</v>
      </c>
      <c r="B201" s="11">
        <v>3.6839843749999997E-2</v>
      </c>
      <c r="C201" s="11">
        <v>1.7382488213647115E-2</v>
      </c>
      <c r="D201" s="11">
        <v>1.3195548489666138</v>
      </c>
      <c r="E201" s="11">
        <v>0.87261718749999995</v>
      </c>
      <c r="F201" s="11">
        <v>1.0847813400416402</v>
      </c>
      <c r="G201" s="11">
        <v>4.8274197441467527E-2</v>
      </c>
      <c r="I201" s="15">
        <v>0.45088100410330684</v>
      </c>
      <c r="J201" s="15">
        <f>I201-I200</f>
        <v>-1.7690424468121746E-2</v>
      </c>
      <c r="K201" s="15"/>
      <c r="L201" s="29">
        <v>8.2859999999999996</v>
      </c>
      <c r="M201" s="29">
        <v>4.1500000000000004</v>
      </c>
      <c r="N201" s="15"/>
      <c r="P201" s="15">
        <f t="shared" si="18"/>
        <v>-1.078411794390309E-2</v>
      </c>
      <c r="Q201" s="15">
        <f t="shared" si="19"/>
        <v>-2.5000530615685024E-3</v>
      </c>
      <c r="R201" s="15">
        <f t="shared" si="20"/>
        <v>-3.3057238339353042E-4</v>
      </c>
      <c r="S201" s="15">
        <f t="shared" si="21"/>
        <v>-5.6622662667845064E-4</v>
      </c>
      <c r="T201" s="15">
        <f t="shared" si="22"/>
        <v>-8.2925459216694457E-4</v>
      </c>
      <c r="U201" s="15">
        <f t="shared" si="23"/>
        <v>-2.6801998604112269E-3</v>
      </c>
      <c r="W201" s="15">
        <f xml:space="preserve"> -(G201/G200-1)*([8]CpteExploitation!$EG207+[8]CpteExploitation!$HD207)/([8]CpteExploitation!$L207)</f>
        <v>-2.3266755755783101E-3</v>
      </c>
    </row>
    <row r="202" spans="1:23" x14ac:dyDescent="0.25">
      <c r="A202" s="14" t="s">
        <v>380</v>
      </c>
      <c r="B202" s="11">
        <v>3.7910447761194031E-2</v>
      </c>
      <c r="C202" s="11">
        <v>1.7827515553975676E-2</v>
      </c>
      <c r="D202" s="11">
        <v>1.3273244781783682</v>
      </c>
      <c r="E202" s="11">
        <v>0.87347263681592047</v>
      </c>
      <c r="F202" s="11">
        <v>1.1141784622486974</v>
      </c>
      <c r="G202" s="11">
        <v>4.2322490381252187E-2</v>
      </c>
      <c r="I202" s="15">
        <v>0.46834557537600563</v>
      </c>
      <c r="J202" s="15">
        <f>I202-I201</f>
        <v>1.7464571272698792E-2</v>
      </c>
      <c r="K202" s="15"/>
      <c r="L202" s="29">
        <v>8.577</v>
      </c>
      <c r="M202" s="29">
        <v>4.1970000000000001</v>
      </c>
      <c r="N202" s="15"/>
      <c r="P202" s="15">
        <f t="shared" si="18"/>
        <v>1.4555068524464931E-2</v>
      </c>
      <c r="Q202" s="15">
        <f t="shared" si="19"/>
        <v>-1.2822653801596189E-2</v>
      </c>
      <c r="R202" s="15">
        <f t="shared" si="20"/>
        <v>-2.9490084324122045E-3</v>
      </c>
      <c r="S202" s="15">
        <f t="shared" si="21"/>
        <v>-4.9099117729771251E-4</v>
      </c>
      <c r="T202" s="15">
        <f t="shared" si="22"/>
        <v>1.3572685299317568E-2</v>
      </c>
      <c r="U202" s="15">
        <f t="shared" si="23"/>
        <v>5.5994708602223955E-3</v>
      </c>
      <c r="W202" s="15">
        <f xml:space="preserve"> -(G202/G201-1)*([8]CpteExploitation!$EG208+[8]CpteExploitation!$HD208)/([8]CpteExploitation!$L208)</f>
        <v>5.9517070602153376E-3</v>
      </c>
    </row>
    <row r="203" spans="1:23" x14ac:dyDescent="0.25">
      <c r="A203" s="14" t="s">
        <v>381</v>
      </c>
      <c r="B203" s="11">
        <v>3.6740067017711826E-2</v>
      </c>
      <c r="C203" s="11">
        <v>1.7892864340407297E-2</v>
      </c>
      <c r="D203" s="11">
        <v>1.3251340271207821</v>
      </c>
      <c r="E203" s="11">
        <v>0.87426200734003512</v>
      </c>
      <c r="F203" s="11">
        <v>1.0717586867437743</v>
      </c>
      <c r="G203" s="11">
        <v>4.1593585567526931E-2</v>
      </c>
      <c r="I203" s="15">
        <v>0.43197193685793034</v>
      </c>
      <c r="J203" s="15">
        <f>I203-I202</f>
        <v>-3.6373638518075291E-2</v>
      </c>
      <c r="K203" s="15"/>
      <c r="L203" s="29">
        <v>7.9820000000000002</v>
      </c>
      <c r="M203" s="29">
        <v>4.202</v>
      </c>
      <c r="N203" s="15"/>
      <c r="P203" s="15">
        <f t="shared" si="18"/>
        <v>-1.5106776807707315E-2</v>
      </c>
      <c r="Q203" s="15">
        <f t="shared" si="19"/>
        <v>-1.7937018743966362E-3</v>
      </c>
      <c r="R203" s="15">
        <f t="shared" si="20"/>
        <v>8.0753249901912335E-4</v>
      </c>
      <c r="S203" s="15">
        <f t="shared" si="21"/>
        <v>-4.4221672107242524E-4</v>
      </c>
      <c r="T203" s="15">
        <f t="shared" si="22"/>
        <v>-1.8630184931122545E-2</v>
      </c>
      <c r="U203" s="15">
        <f t="shared" si="23"/>
        <v>-1.2082906827954945E-3</v>
      </c>
      <c r="W203" s="15">
        <f xml:space="preserve"> -(G203/G202-1)*([8]CpteExploitation!$EG209+[8]CpteExploitation!$HD209)/([8]CpteExploitation!$L209)</f>
        <v>7.2890481372525498E-4</v>
      </c>
    </row>
    <row r="204" spans="1:23" x14ac:dyDescent="0.25">
      <c r="A204" s="14" t="s">
        <v>382</v>
      </c>
      <c r="B204" s="11">
        <v>3.7748158821645852E-2</v>
      </c>
      <c r="C204" s="11">
        <v>1.8006048031819821E-2</v>
      </c>
      <c r="D204" s="11">
        <v>1.3248347497639281</v>
      </c>
      <c r="E204" s="11">
        <v>0.87415946205571571</v>
      </c>
      <c r="F204" s="11">
        <v>1.0750607459041475</v>
      </c>
      <c r="G204" s="11">
        <v>3.8945183738249289E-2</v>
      </c>
      <c r="I204" s="15">
        <v>0.44719814430472465</v>
      </c>
      <c r="J204" s="15">
        <f>I204-I203</f>
        <v>1.5226207446794315E-2</v>
      </c>
      <c r="K204" s="15"/>
      <c r="L204" s="29">
        <v>8.1910000000000007</v>
      </c>
      <c r="M204" s="29">
        <v>4.2089999999999996</v>
      </c>
      <c r="N204" s="15"/>
      <c r="P204" s="15">
        <f t="shared" si="18"/>
        <v>1.4444564891385363E-2</v>
      </c>
      <c r="Q204" s="15">
        <f t="shared" si="19"/>
        <v>-3.3300312529701281E-3</v>
      </c>
      <c r="R204" s="15">
        <f t="shared" si="20"/>
        <v>1.1889357286192668E-4</v>
      </c>
      <c r="S204" s="15">
        <f t="shared" si="21"/>
        <v>6.1747362604312533E-5</v>
      </c>
      <c r="T204" s="15">
        <f t="shared" si="22"/>
        <v>1.6219302073423229E-3</v>
      </c>
      <c r="U204" s="15">
        <f t="shared" si="23"/>
        <v>2.3091026655705183E-3</v>
      </c>
      <c r="W204" s="15">
        <f xml:space="preserve"> -(G204/G203-1)*([8]CpteExploitation!$EG210+[8]CpteExploitation!$HD210)/([8]CpteExploitation!$L210)</f>
        <v>2.6484018292776417E-3</v>
      </c>
    </row>
    <row r="205" spans="1:23" x14ac:dyDescent="0.25">
      <c r="A205" s="14" t="s">
        <v>383</v>
      </c>
      <c r="B205" s="11">
        <v>3.7879821779793682E-2</v>
      </c>
      <c r="C205" s="11">
        <v>1.8118937830343036E-2</v>
      </c>
      <c r="D205" s="11">
        <v>1.3223992502343016</v>
      </c>
      <c r="E205" s="11">
        <v>0.87323887127202671</v>
      </c>
      <c r="F205" s="11">
        <v>1.1257241714426116</v>
      </c>
      <c r="G205" s="11">
        <v>3.6629187434797726E-2</v>
      </c>
      <c r="I205" s="15">
        <v>0.47270198214906689</v>
      </c>
      <c r="J205" s="15">
        <f>I205-I204</f>
        <v>2.5503837844342236E-2</v>
      </c>
      <c r="K205" s="15"/>
      <c r="L205" s="29">
        <v>8.6270000000000007</v>
      </c>
      <c r="M205" s="29">
        <v>4.2329999999999997</v>
      </c>
      <c r="N205" s="15"/>
      <c r="P205" s="15">
        <f t="shared" si="18"/>
        <v>1.7922964087739067E-3</v>
      </c>
      <c r="Q205" s="15">
        <f t="shared" si="19"/>
        <v>-3.221649529342863E-3</v>
      </c>
      <c r="R205" s="15">
        <f t="shared" si="20"/>
        <v>9.446443664538664E-4</v>
      </c>
      <c r="S205" s="15">
        <f t="shared" si="21"/>
        <v>5.4115037001177437E-4</v>
      </c>
      <c r="T205" s="15">
        <f t="shared" si="22"/>
        <v>2.4216063451598636E-2</v>
      </c>
      <c r="U205" s="15">
        <f t="shared" si="23"/>
        <v>1.2313327768469183E-3</v>
      </c>
      <c r="W205" s="15">
        <f xml:space="preserve"> -(G205/G204-1)*([8]CpteExploitation!$EG211+[8]CpteExploitation!$HD211)/([8]CpteExploitation!$L211)</f>
        <v>2.3159963034515628E-3</v>
      </c>
    </row>
    <row r="206" spans="1:23" x14ac:dyDescent="0.25">
      <c r="A206" s="14" t="s">
        <v>384</v>
      </c>
      <c r="B206" s="11">
        <v>3.7908549673970268E-2</v>
      </c>
      <c r="C206" s="11">
        <v>1.8249133390165161E-2</v>
      </c>
      <c r="D206" s="11">
        <v>1.3147917961466749</v>
      </c>
      <c r="E206" s="11">
        <v>0.87141063545421404</v>
      </c>
      <c r="F206" s="11">
        <v>1.1097483963721835</v>
      </c>
      <c r="G206" s="11">
        <v>4.0996123575707748E-2</v>
      </c>
      <c r="I206" s="15">
        <v>0.46199929519558319</v>
      </c>
      <c r="J206" s="15">
        <f>I206-I205</f>
        <v>-1.0702686953483698E-2</v>
      </c>
      <c r="K206" s="15"/>
      <c r="L206" s="29">
        <v>8.5129999999999999</v>
      </c>
      <c r="M206" s="29">
        <v>4.2309999999999999</v>
      </c>
      <c r="N206" s="15"/>
      <c r="P206" s="15">
        <f t="shared" si="18"/>
        <v>3.7212113398754691E-4</v>
      </c>
      <c r="Q206" s="15">
        <f t="shared" si="19"/>
        <v>-3.5257532015102013E-3</v>
      </c>
      <c r="R206" s="15">
        <f t="shared" si="20"/>
        <v>2.8227032032564089E-3</v>
      </c>
      <c r="S206" s="15">
        <f t="shared" si="21"/>
        <v>1.0272771402678343E-3</v>
      </c>
      <c r="T206" s="15">
        <f t="shared" si="22"/>
        <v>-6.9633530732069113E-3</v>
      </c>
      <c r="U206" s="15">
        <f t="shared" si="23"/>
        <v>-4.4356821562783737E-3</v>
      </c>
      <c r="W206" s="15">
        <f xml:space="preserve"> -(G206/G205-1)*([8]CpteExploitation!$EG212+[8]CpteExploitation!$HD212)/([8]CpteExploitation!$L212)</f>
        <v>-4.3669361409100198E-3</v>
      </c>
    </row>
    <row r="207" spans="1:23" x14ac:dyDescent="0.25">
      <c r="A207" s="14" t="s">
        <v>385</v>
      </c>
      <c r="B207" s="11">
        <v>3.8709939148073025E-2</v>
      </c>
      <c r="C207" s="11">
        <v>1.8335546907026046E-2</v>
      </c>
      <c r="D207" s="11">
        <v>1.3069093152375078</v>
      </c>
      <c r="E207" s="11">
        <v>0.87038539553752536</v>
      </c>
      <c r="F207" s="11">
        <v>1.0979485991599609</v>
      </c>
      <c r="G207" s="11">
        <v>4.250637016446606E-2</v>
      </c>
      <c r="I207" s="15">
        <v>0.46687514477646508</v>
      </c>
      <c r="J207" s="15">
        <f>I207-I206</f>
        <v>4.8758495808818858E-3</v>
      </c>
      <c r="K207" s="15"/>
      <c r="L207" s="29">
        <v>8.6340000000000003</v>
      </c>
      <c r="M207" s="29">
        <v>4.2370000000000001</v>
      </c>
      <c r="N207" s="15"/>
      <c r="P207" s="15">
        <f t="shared" si="18"/>
        <v>1.0506712691544202E-2</v>
      </c>
      <c r="Q207" s="15">
        <f t="shared" si="19"/>
        <v>-2.3534220963659092E-3</v>
      </c>
      <c r="R207" s="15">
        <f t="shared" si="20"/>
        <v>2.9796574140373198E-3</v>
      </c>
      <c r="S207" s="15">
        <f t="shared" si="21"/>
        <v>5.8474032186585151E-4</v>
      </c>
      <c r="T207" s="15">
        <f t="shared" si="22"/>
        <v>-5.2845791813855101E-3</v>
      </c>
      <c r="U207" s="15">
        <f t="shared" si="23"/>
        <v>-1.5572595688140688E-3</v>
      </c>
      <c r="W207" s="15">
        <f xml:space="preserve"> -(G207/G206-1)*([8]CpteExploitation!$EG213+[8]CpteExploitation!$HD213)/([8]CpteExploitation!$L213)</f>
        <v>-1.5102465887583106E-3</v>
      </c>
    </row>
    <row r="208" spans="1:23" x14ac:dyDescent="0.25">
      <c r="A208" s="14" t="s">
        <v>386</v>
      </c>
      <c r="B208" s="11">
        <v>3.8713553348285808E-2</v>
      </c>
      <c r="C208" s="11">
        <v>1.8110616549990362E-2</v>
      </c>
      <c r="D208" s="11">
        <v>1.3051987767584097</v>
      </c>
      <c r="E208" s="11">
        <v>0.87047420698494071</v>
      </c>
      <c r="F208" s="11">
        <v>1.0893993934326527</v>
      </c>
      <c r="G208" s="11">
        <v>4.2752629172382262E-2</v>
      </c>
      <c r="I208" s="15">
        <v>0.46936442615454965</v>
      </c>
      <c r="J208" s="15">
        <f>I208-I207</f>
        <v>2.4892813780845735E-3</v>
      </c>
      <c r="K208" s="15"/>
      <c r="L208" s="29">
        <v>8.7479999999999993</v>
      </c>
      <c r="M208" s="29">
        <v>4.2679999999999998</v>
      </c>
      <c r="N208" s="15"/>
      <c r="P208" s="15">
        <f t="shared" si="18"/>
        <v>4.5818001087902155E-5</v>
      </c>
      <c r="Q208" s="15">
        <f t="shared" si="19"/>
        <v>6.0200572838075995E-3</v>
      </c>
      <c r="R208" s="15">
        <f t="shared" si="20"/>
        <v>6.4229392509103161E-4</v>
      </c>
      <c r="S208" s="15">
        <f t="shared" si="21"/>
        <v>-5.0073018522825323E-5</v>
      </c>
      <c r="T208" s="15">
        <f t="shared" si="22"/>
        <v>-3.8211156192813761E-3</v>
      </c>
      <c r="U208" s="15">
        <f t="shared" si="23"/>
        <v>-3.4769919409775862E-4</v>
      </c>
      <c r="W208" s="15">
        <f xml:space="preserve"> -(G208/G207-1)*([8]CpteExploitation!$EG214+[8]CpteExploitation!$HD214)/([8]CpteExploitation!$L214)</f>
        <v>-2.462590079162044E-4</v>
      </c>
    </row>
    <row r="209" spans="1:23" x14ac:dyDescent="0.25">
      <c r="A209" s="14" t="s">
        <v>387</v>
      </c>
      <c r="B209" s="11">
        <v>3.7768326445451993E-2</v>
      </c>
      <c r="C209" s="11">
        <v>1.805782637127798E-2</v>
      </c>
      <c r="D209" s="11">
        <v>1.3012820512820513</v>
      </c>
      <c r="E209" s="11">
        <v>0.86975885728042379</v>
      </c>
      <c r="F209" s="11">
        <v>1.0686935992076703</v>
      </c>
      <c r="G209" s="11">
        <v>4.4066991329136475E-2</v>
      </c>
      <c r="I209" s="15">
        <v>0.44957833471908776</v>
      </c>
      <c r="J209" s="15">
        <f>I209-I208</f>
        <v>-1.9786091435461894E-2</v>
      </c>
      <c r="K209" s="15"/>
      <c r="L209" s="29">
        <v>8.4190000000000005</v>
      </c>
      <c r="M209" s="29">
        <v>4.2629999999999999</v>
      </c>
      <c r="N209" s="15"/>
      <c r="P209" s="15">
        <f t="shared" si="18"/>
        <v>-1.1912109451435443E-2</v>
      </c>
      <c r="Q209" s="15">
        <f t="shared" si="19"/>
        <v>1.4221176716387651E-3</v>
      </c>
      <c r="R209" s="15">
        <f t="shared" si="20"/>
        <v>1.4640709085153231E-3</v>
      </c>
      <c r="S209" s="15">
        <f t="shared" si="21"/>
        <v>4.009388417373081E-4</v>
      </c>
      <c r="T209" s="15">
        <f t="shared" si="22"/>
        <v>-9.2730030135669689E-3</v>
      </c>
      <c r="U209" s="15">
        <f t="shared" si="23"/>
        <v>-1.888106392350878E-3</v>
      </c>
      <c r="W209" s="15">
        <f xml:space="preserve"> -(G209/G208-1)*([8]CpteExploitation!$EG215+[8]CpteExploitation!$HD215)/([8]CpteExploitation!$L215)</f>
        <v>-1.3143621567542165E-3</v>
      </c>
    </row>
    <row r="210" spans="1:23" x14ac:dyDescent="0.25">
      <c r="A210" s="14" t="s">
        <v>388</v>
      </c>
      <c r="B210" s="11">
        <v>3.72636307943639E-2</v>
      </c>
      <c r="C210" s="11">
        <v>1.8498385577253609E-2</v>
      </c>
      <c r="D210" s="11">
        <v>1.2915655339805825</v>
      </c>
      <c r="E210" s="11">
        <v>0.86845007147233</v>
      </c>
      <c r="F210" s="11">
        <v>1.0817124321327207</v>
      </c>
      <c r="G210" s="11">
        <v>4.425634824667473E-2</v>
      </c>
      <c r="I210" s="15">
        <v>0.44087061668681982</v>
      </c>
      <c r="J210" s="15">
        <f>I210-I209</f>
        <v>-8.7077180322679415E-3</v>
      </c>
      <c r="K210" s="15"/>
      <c r="L210" s="29">
        <v>8.27</v>
      </c>
      <c r="M210" s="29">
        <v>4.2569999999999997</v>
      </c>
      <c r="N210" s="15"/>
      <c r="P210" s="15">
        <f t="shared" si="18"/>
        <v>-6.7663840551866585E-3</v>
      </c>
      <c r="Q210" s="15">
        <f t="shared" si="19"/>
        <v>-1.2353602726686024E-2</v>
      </c>
      <c r="R210" s="15">
        <f t="shared" si="20"/>
        <v>3.7808897350768249E-3</v>
      </c>
      <c r="S210" s="15">
        <f t="shared" si="21"/>
        <v>7.6194660805435003E-4</v>
      </c>
      <c r="T210" s="15">
        <f t="shared" si="22"/>
        <v>6.1684161913985102E-3</v>
      </c>
      <c r="U210" s="15">
        <f t="shared" si="23"/>
        <v>-2.9898378492494368E-4</v>
      </c>
      <c r="W210" s="15">
        <f xml:space="preserve"> -(G210/G209-1)*([8]CpteExploitation!$EG216+[8]CpteExploitation!$HD216)/([8]CpteExploitation!$L216)</f>
        <v>-1.8935691753825957E-4</v>
      </c>
    </row>
    <row r="211" spans="1:23" x14ac:dyDescent="0.25">
      <c r="A211" s="14" t="s">
        <v>389</v>
      </c>
      <c r="B211" s="11">
        <v>3.7944777713863093E-2</v>
      </c>
      <c r="C211" s="11">
        <v>1.8471141963589049E-2</v>
      </c>
      <c r="D211" s="11">
        <v>1.3030027297543221</v>
      </c>
      <c r="E211" s="11">
        <v>0.86806639822499798</v>
      </c>
      <c r="F211" s="11">
        <v>1.1194093218429413</v>
      </c>
      <c r="G211" s="11">
        <v>4.1447217769635905E-2</v>
      </c>
      <c r="I211" s="15">
        <v>0.46656743760018321</v>
      </c>
      <c r="J211" s="15">
        <f>I211-I210</f>
        <v>2.5696820913363394E-2</v>
      </c>
      <c r="K211" s="15"/>
      <c r="L211" s="29">
        <v>8.734</v>
      </c>
      <c r="M211" s="29">
        <v>4.2960000000000003</v>
      </c>
      <c r="N211" s="15"/>
      <c r="P211" s="15">
        <f t="shared" si="18"/>
        <v>9.4092231674893518E-3</v>
      </c>
      <c r="Q211" s="15">
        <f t="shared" si="19"/>
        <v>7.5810441538224022E-4</v>
      </c>
      <c r="R211" s="15">
        <f t="shared" si="20"/>
        <v>-4.5582826203440776E-3</v>
      </c>
      <c r="S211" s="15">
        <f t="shared" si="21"/>
        <v>2.2741274649614932E-4</v>
      </c>
      <c r="T211" s="15">
        <f t="shared" si="22"/>
        <v>1.7938736000099421E-2</v>
      </c>
      <c r="U211" s="15">
        <f t="shared" si="23"/>
        <v>1.9216272042403108E-3</v>
      </c>
      <c r="W211" s="15">
        <f xml:space="preserve"> -(G211/G210-1)*([8]CpteExploitation!$EG217+[8]CpteExploitation!$HD217)/([8]CpteExploitation!$L217)</f>
        <v>2.8091304770388264E-3</v>
      </c>
    </row>
    <row r="212" spans="1:23" x14ac:dyDescent="0.25">
      <c r="A212" s="14" t="s">
        <v>390</v>
      </c>
      <c r="B212" s="11">
        <v>3.761978868048161E-2</v>
      </c>
      <c r="C212" s="11">
        <v>1.8542295509583678E-2</v>
      </c>
      <c r="D212" s="11">
        <v>1.3018924601982576</v>
      </c>
      <c r="E212" s="11">
        <v>0.86853960193300028</v>
      </c>
      <c r="F212" s="11">
        <v>1.1109293755173293</v>
      </c>
      <c r="G212" s="11">
        <v>4.2597522861442298E-2</v>
      </c>
      <c r="I212" s="15">
        <v>0.45583979627271681</v>
      </c>
      <c r="J212" s="15">
        <f>I212-I211</f>
        <v>-1.0727641327466397E-2</v>
      </c>
      <c r="K212" s="15"/>
      <c r="L212" s="29">
        <v>8.6389999999999993</v>
      </c>
      <c r="M212" s="29">
        <v>4.3339999999999996</v>
      </c>
      <c r="N212" s="15"/>
      <c r="P212" s="15">
        <f t="shared" si="18"/>
        <v>-4.2127702829184866E-3</v>
      </c>
      <c r="Q212" s="15">
        <f t="shared" si="19"/>
        <v>-1.8947586016126775E-3</v>
      </c>
      <c r="R212" s="15">
        <f t="shared" si="20"/>
        <v>4.1911595218051023E-4</v>
      </c>
      <c r="S212" s="15">
        <f t="shared" si="21"/>
        <v>-2.6813053741383169E-4</v>
      </c>
      <c r="T212" s="15">
        <f t="shared" si="22"/>
        <v>-3.72610654740625E-3</v>
      </c>
      <c r="U212" s="15">
        <f t="shared" si="23"/>
        <v>-1.0449913102956614E-3</v>
      </c>
      <c r="W212" s="15">
        <f xml:space="preserve"> -(G212/G211-1)*([8]CpteExploitation!$EG218+[8]CpteExploitation!$HD218)/([8]CpteExploitation!$L218)</f>
        <v>-1.1503050918063916E-3</v>
      </c>
    </row>
    <row r="213" spans="1:23" x14ac:dyDescent="0.25">
      <c r="A213" s="14" t="s">
        <v>391</v>
      </c>
      <c r="B213" s="11">
        <v>3.7193382772390191E-2</v>
      </c>
      <c r="C213" s="11">
        <v>1.8686903278459108E-2</v>
      </c>
      <c r="D213" s="11">
        <v>1.3018979833926452</v>
      </c>
      <c r="E213" s="11">
        <v>0.86904082796838078</v>
      </c>
      <c r="F213" s="11">
        <v>1.1245896836637095</v>
      </c>
      <c r="G213" s="11">
        <v>4.3293033966609093E-2</v>
      </c>
      <c r="I213" s="15">
        <v>0.45123776626367296</v>
      </c>
      <c r="J213" s="15">
        <f>I213-I212</f>
        <v>-4.602030009043856E-3</v>
      </c>
      <c r="K213" s="15"/>
      <c r="L213" s="29">
        <v>8.6850000000000005</v>
      </c>
      <c r="M213" s="29">
        <v>4.3899999999999997</v>
      </c>
      <c r="N213" s="15"/>
      <c r="P213" s="15">
        <f t="shared" si="18"/>
        <v>-5.686333074985412E-3</v>
      </c>
      <c r="Q213" s="15">
        <f t="shared" si="19"/>
        <v>-3.9124928810113169E-3</v>
      </c>
      <c r="R213" s="15">
        <f t="shared" si="20"/>
        <v>-2.1283382470787185E-6</v>
      </c>
      <c r="S213" s="15">
        <f t="shared" si="21"/>
        <v>-2.8951390639340936E-4</v>
      </c>
      <c r="T213" s="15">
        <f t="shared" si="22"/>
        <v>6.1687827899570696E-3</v>
      </c>
      <c r="U213" s="15">
        <f t="shared" si="23"/>
        <v>-8.8034459836370919E-4</v>
      </c>
      <c r="W213" s="15">
        <f xml:space="preserve"> -(G213/G212-1)*([8]CpteExploitation!$EG219+[8]CpteExploitation!$HD219)/([8]CpteExploitation!$L219)</f>
        <v>-6.9551110516679303E-4</v>
      </c>
    </row>
    <row r="214" spans="1:23" x14ac:dyDescent="0.25">
      <c r="A214" s="14" t="s">
        <v>392</v>
      </c>
      <c r="B214" s="11">
        <v>3.8695545365214544E-2</v>
      </c>
      <c r="C214" s="11">
        <v>1.8980484723528059E-2</v>
      </c>
      <c r="D214" s="11">
        <v>1.2995620437956203</v>
      </c>
      <c r="E214" s="11">
        <v>0.86926793318047824</v>
      </c>
      <c r="F214" s="11">
        <v>1.1317514728099842</v>
      </c>
      <c r="G214" s="11">
        <v>4.3229567704322958E-2</v>
      </c>
      <c r="I214" s="15">
        <v>0.46716532834671654</v>
      </c>
      <c r="J214" s="15">
        <f>I214-I213</f>
        <v>1.5927562083043578E-2</v>
      </c>
      <c r="K214" s="15"/>
      <c r="L214" s="29">
        <v>9.0909999999999993</v>
      </c>
      <c r="M214" s="29">
        <v>4.4509999999999996</v>
      </c>
      <c r="N214" s="15"/>
      <c r="P214" s="15">
        <f t="shared" si="18"/>
        <v>2.0414839068700726E-2</v>
      </c>
      <c r="Q214" s="15">
        <f t="shared" si="19"/>
        <v>-7.9411968850558578E-3</v>
      </c>
      <c r="R214" s="15">
        <f t="shared" si="20"/>
        <v>9.0694166046838807E-4</v>
      </c>
      <c r="S214" s="15">
        <f t="shared" si="21"/>
        <v>-1.3209355202658564E-4</v>
      </c>
      <c r="T214" s="15">
        <f t="shared" si="22"/>
        <v>3.219008569324095E-3</v>
      </c>
      <c r="U214" s="15">
        <f t="shared" si="23"/>
        <v>-5.3993677836718752E-4</v>
      </c>
      <c r="W214" s="15">
        <f xml:space="preserve"> -(G214/G213-1)*([8]CpteExploitation!$EG220+[8]CpteExploitation!$HD220)/([8]CpteExploitation!$L220)</f>
        <v>6.3466262286134725E-5</v>
      </c>
    </row>
    <row r="215" spans="1:23" x14ac:dyDescent="0.25">
      <c r="A215" s="14" t="s">
        <v>393</v>
      </c>
      <c r="B215" s="11">
        <v>3.8067458198101971E-2</v>
      </c>
      <c r="C215" s="11">
        <v>1.9247146225523665E-2</v>
      </c>
      <c r="D215" s="11">
        <v>1.3003462204270051</v>
      </c>
      <c r="E215" s="11">
        <v>0.86927406433589416</v>
      </c>
      <c r="F215" s="11">
        <v>1.1104422560845251</v>
      </c>
      <c r="G215" s="11">
        <v>4.6477104031060867E-2</v>
      </c>
      <c r="I215" s="15">
        <v>0.43884892086330934</v>
      </c>
      <c r="J215" s="15">
        <f>I215-I214</f>
        <v>-2.8316407483407191E-2</v>
      </c>
      <c r="K215" s="15"/>
      <c r="L215" s="29">
        <v>8.7569999999999997</v>
      </c>
      <c r="M215" s="29">
        <v>4.5069999999999997</v>
      </c>
      <c r="N215" s="15"/>
      <c r="P215" s="15">
        <f t="shared" si="18"/>
        <v>-7.9470305907511692E-3</v>
      </c>
      <c r="Q215" s="15">
        <f t="shared" si="19"/>
        <v>-6.8785826234408695E-3</v>
      </c>
      <c r="R215" s="15">
        <f t="shared" si="20"/>
        <v>-2.9543559151830708E-4</v>
      </c>
      <c r="S215" s="15">
        <f t="shared" si="21"/>
        <v>-3.4533023365614588E-6</v>
      </c>
      <c r="T215" s="15">
        <f t="shared" si="22"/>
        <v>-9.218544460150262E-3</v>
      </c>
      <c r="U215" s="15">
        <f t="shared" si="23"/>
        <v>-3.973360915210021E-3</v>
      </c>
      <c r="W215" s="15">
        <f xml:space="preserve"> -(G215/G214-1)*([8]CpteExploitation!$EG221+[8]CpteExploitation!$HD221)/([8]CpteExploitation!$L221)</f>
        <v>-3.2475363267379137E-3</v>
      </c>
    </row>
    <row r="216" spans="1:23" x14ac:dyDescent="0.25">
      <c r="A216" s="14" t="s">
        <v>394</v>
      </c>
      <c r="B216" s="11">
        <v>3.8345126590044583E-2</v>
      </c>
      <c r="C216" s="11">
        <v>1.9255386210122901E-2</v>
      </c>
      <c r="D216" s="11">
        <v>1.301059868232598</v>
      </c>
      <c r="E216" s="11">
        <v>0.8691971041760399</v>
      </c>
      <c r="F216" s="11">
        <v>1.1297613214342537</v>
      </c>
      <c r="G216" s="11">
        <v>4.7034085878707395E-2</v>
      </c>
      <c r="I216" s="15">
        <v>0.45030987162461267</v>
      </c>
      <c r="J216" s="15">
        <f>I216-I215</f>
        <v>1.1460950761303323E-2</v>
      </c>
      <c r="K216" s="15"/>
      <c r="L216" s="29">
        <v>9.0359999999999996</v>
      </c>
      <c r="M216" s="29">
        <v>4.5419999999999998</v>
      </c>
      <c r="N216" s="15"/>
      <c r="P216" s="15">
        <f t="shared" si="18"/>
        <v>3.7540908115955077E-3</v>
      </c>
      <c r="Q216" s="15">
        <f t="shared" si="19"/>
        <v>-2.2033945078436392E-4</v>
      </c>
      <c r="R216" s="15">
        <f t="shared" si="20"/>
        <v>-2.8246012266588554E-4</v>
      </c>
      <c r="S216" s="15">
        <f t="shared" si="21"/>
        <v>4.5566056807639929E-5</v>
      </c>
      <c r="T216" s="15">
        <f t="shared" si="22"/>
        <v>8.9541082432596526E-3</v>
      </c>
      <c r="U216" s="15">
        <f t="shared" si="23"/>
        <v>-7.9001477690922653E-4</v>
      </c>
      <c r="W216" s="15">
        <f xml:space="preserve"> -(G216/G215-1)*([8]CpteExploitation!$EG222+[8]CpteExploitation!$HD222)/([8]CpteExploitation!$L222)</f>
        <v>-5.5698184764653186E-4</v>
      </c>
    </row>
    <row r="217" spans="1:23" x14ac:dyDescent="0.25">
      <c r="A217" s="14" t="s">
        <v>395</v>
      </c>
      <c r="B217" s="11">
        <v>3.8893399366728906E-2</v>
      </c>
      <c r="C217" s="11">
        <v>1.9229020443135174E-2</v>
      </c>
      <c r="D217" s="11">
        <v>1.3014476298609139</v>
      </c>
      <c r="E217" s="11">
        <v>0.86900219209223017</v>
      </c>
      <c r="F217" s="11">
        <v>1.1378136265595427</v>
      </c>
      <c r="G217" s="11">
        <v>4.694533762057878E-2</v>
      </c>
      <c r="I217" s="15">
        <v>0.46152197213290463</v>
      </c>
      <c r="J217" s="15">
        <f>I217-I216</f>
        <v>1.1212100508291967E-2</v>
      </c>
      <c r="K217" s="15"/>
      <c r="L217" s="29">
        <v>9.33</v>
      </c>
      <c r="M217" s="29">
        <v>4.585</v>
      </c>
      <c r="N217" s="15"/>
      <c r="P217" s="15">
        <f t="shared" si="18"/>
        <v>7.1871616720222322E-3</v>
      </c>
      <c r="Q217" s="15">
        <f t="shared" si="19"/>
        <v>6.8827038558557665E-4</v>
      </c>
      <c r="R217" s="15">
        <f t="shared" si="20"/>
        <v>-1.4980919039958874E-4</v>
      </c>
      <c r="S217" s="15">
        <f t="shared" si="21"/>
        <v>1.1271751391240928E-4</v>
      </c>
      <c r="T217" s="15">
        <f t="shared" si="22"/>
        <v>3.5826503797413492E-3</v>
      </c>
      <c r="U217" s="15">
        <f t="shared" si="23"/>
        <v>-2.0889025257001198E-4</v>
      </c>
      <c r="W217" s="15">
        <f xml:space="preserve"> -(G217/G216-1)*([8]CpteExploitation!$EG223+[8]CpteExploitation!$HD223)/([8]CpteExploitation!$L223)</f>
        <v>8.8748258128615648E-5</v>
      </c>
    </row>
    <row r="218" spans="1:23" x14ac:dyDescent="0.25">
      <c r="A218" s="14" t="s">
        <v>396</v>
      </c>
      <c r="B218" s="11">
        <v>3.9606786748150533E-2</v>
      </c>
      <c r="C218" s="11">
        <v>1.9015004385639016E-2</v>
      </c>
      <c r="D218" s="11">
        <v>1.3056731583403896</v>
      </c>
      <c r="E218" s="11">
        <v>0.86852685751045355</v>
      </c>
      <c r="F218" s="11">
        <v>1.0923969636501294</v>
      </c>
      <c r="G218" s="11">
        <v>4.8911872441284206E-2</v>
      </c>
      <c r="I218" s="15">
        <v>0.45270415858651153</v>
      </c>
      <c r="J218" s="15">
        <f>I218-I217</f>
        <v>-8.8178135463931051E-3</v>
      </c>
      <c r="K218" s="15"/>
      <c r="L218" s="29">
        <v>9.282</v>
      </c>
      <c r="M218" s="29">
        <v>4.6260000000000003</v>
      </c>
      <c r="N218" s="15"/>
      <c r="P218" s="15">
        <f t="shared" ref="P218:P281" si="24">(B218/B217-1)*(M217/L217)</f>
        <v>9.0137854447341521E-3</v>
      </c>
      <c r="Q218" s="15">
        <f t="shared" ref="Q218:Q281" si="25" xml:space="preserve"> -(C218/C217-1)*(M217/L217)</f>
        <v>5.4694907795158109E-3</v>
      </c>
      <c r="R218" s="15">
        <f t="shared" ref="R218:R281" si="26" xml:space="preserve"> -(D218/D217-1)*(M217/L217)</f>
        <v>-1.5955559306744256E-3</v>
      </c>
      <c r="S218" s="15">
        <f t="shared" ref="S218:S281" si="27" xml:space="preserve"> -(E218/E217-1)*(M217/L217)</f>
        <v>2.6880431484867928E-4</v>
      </c>
      <c r="T218" s="15">
        <f t="shared" ref="T218:T281" si="28" xml:space="preserve"> (F218/F217-1)*(M217/L217)</f>
        <v>-1.96156085420073E-2</v>
      </c>
      <c r="U218" s="15">
        <f t="shared" si="23"/>
        <v>-2.3587296128100219E-3</v>
      </c>
      <c r="W218" s="15">
        <f xml:space="preserve"> -(G218/G217-1)*([8]CpteExploitation!$EG224+[8]CpteExploitation!$HD224)/([8]CpteExploitation!$L224)</f>
        <v>-1.9665348207054301E-3</v>
      </c>
    </row>
    <row r="219" spans="1:23" x14ac:dyDescent="0.25">
      <c r="A219" s="14" t="s">
        <v>397</v>
      </c>
      <c r="B219" s="11">
        <v>3.9097022094140253E-2</v>
      </c>
      <c r="C219" s="11">
        <v>1.9091559980979961E-2</v>
      </c>
      <c r="D219" s="11">
        <v>1.3070249090400223</v>
      </c>
      <c r="E219" s="11">
        <v>0.86811559398014726</v>
      </c>
      <c r="F219" s="11">
        <v>1.1112107427176789</v>
      </c>
      <c r="G219" s="11">
        <v>4.9861200085415336E-2</v>
      </c>
      <c r="I219" s="15">
        <v>0.45152679906043136</v>
      </c>
      <c r="J219" s="15">
        <f>I219-I218</f>
        <v>-1.1773595260801684E-3</v>
      </c>
      <c r="K219" s="15"/>
      <c r="L219" s="29">
        <v>9.3659999999999997</v>
      </c>
      <c r="M219" s="29">
        <v>4.67</v>
      </c>
      <c r="N219" s="15"/>
      <c r="P219" s="15">
        <f t="shared" si="24"/>
        <v>-6.4145201458244497E-3</v>
      </c>
      <c r="Q219" s="15">
        <f t="shared" si="25"/>
        <v>-2.0065249883332186E-3</v>
      </c>
      <c r="R219" s="15">
        <f t="shared" si="26"/>
        <v>-5.1597206731300452E-4</v>
      </c>
      <c r="S219" s="15">
        <f t="shared" si="27"/>
        <v>2.3599402684575148E-4</v>
      </c>
      <c r="T219" s="15">
        <f t="shared" si="28"/>
        <v>8.583405295929188E-3</v>
      </c>
      <c r="U219" s="15">
        <f t="shared" si="23"/>
        <v>-1.0597416473844355E-3</v>
      </c>
      <c r="W219" s="15">
        <f xml:space="preserve"> -(G219/G218-1)*([8]CpteExploitation!$EG225+[8]CpteExploitation!$HD225)/([8]CpteExploitation!$L225)</f>
        <v>-9.4932764413112824E-4</v>
      </c>
    </row>
    <row r="220" spans="1:23" x14ac:dyDescent="0.25">
      <c r="A220" s="14" t="s">
        <v>398</v>
      </c>
      <c r="B220" s="11">
        <v>3.998319865589247E-2</v>
      </c>
      <c r="C220" s="11">
        <v>1.8988352235873699E-2</v>
      </c>
      <c r="D220" s="11">
        <v>1.30805819809737</v>
      </c>
      <c r="E220" s="11">
        <v>0.86774941995359622</v>
      </c>
      <c r="F220" s="11">
        <v>1.0768368374020936</v>
      </c>
      <c r="G220" s="11">
        <v>5.0647820965842166E-2</v>
      </c>
      <c r="I220" s="15">
        <v>0.4487632508833922</v>
      </c>
      <c r="J220" s="15">
        <f>I220-I219</f>
        <v>-2.7635481770391657E-3</v>
      </c>
      <c r="K220" s="15"/>
      <c r="L220" s="29">
        <v>9.3390000000000004</v>
      </c>
      <c r="M220" s="29">
        <v>4.6749999999999998</v>
      </c>
      <c r="N220" s="15"/>
      <c r="P220" s="15">
        <f t="shared" si="24"/>
        <v>1.130158372423846E-2</v>
      </c>
      <c r="Q220" s="15">
        <f t="shared" si="25"/>
        <v>2.6954644011461964E-3</v>
      </c>
      <c r="R220" s="15">
        <f t="shared" si="26"/>
        <v>-3.9418554365822176E-4</v>
      </c>
      <c r="S220" s="15">
        <f t="shared" si="27"/>
        <v>2.1031618980871461E-4</v>
      </c>
      <c r="T220" s="15">
        <f t="shared" si="28"/>
        <v>-1.5423934495681661E-2</v>
      </c>
      <c r="U220" s="15">
        <f t="shared" si="23"/>
        <v>-1.1527924528926554E-3</v>
      </c>
      <c r="W220" s="15">
        <f xml:space="preserve"> -(G220/G219-1)*([8]CpteExploitation!$EG226+[8]CpteExploitation!$HD226)/([8]CpteExploitation!$L226)</f>
        <v>-7.8662088042683346E-4</v>
      </c>
    </row>
    <row r="221" spans="1:23" x14ac:dyDescent="0.25">
      <c r="A221" s="14" t="s">
        <v>399</v>
      </c>
      <c r="B221" s="11">
        <v>4.0873559513256504E-2</v>
      </c>
      <c r="C221" s="11">
        <v>1.9032221892855625E-2</v>
      </c>
      <c r="D221" s="11">
        <v>1.3062937062937061</v>
      </c>
      <c r="E221" s="11">
        <v>0.86699169957289057</v>
      </c>
      <c r="F221" s="11">
        <v>1.0664534511750285</v>
      </c>
      <c r="G221" s="11">
        <v>4.9767047861075817E-2</v>
      </c>
      <c r="I221" s="15">
        <v>0.45563320626853021</v>
      </c>
      <c r="J221" s="15">
        <f>I221-I220</f>
        <v>6.8699553851380157E-3</v>
      </c>
      <c r="K221" s="15"/>
      <c r="L221" s="29">
        <v>9.4440000000000008</v>
      </c>
      <c r="M221" s="29">
        <v>4.67</v>
      </c>
      <c r="N221" s="15"/>
      <c r="P221" s="15">
        <f t="shared" si="24"/>
        <v>1.1147301922768325E-2</v>
      </c>
      <c r="Q221" s="15">
        <f t="shared" si="25"/>
        <v>-1.1565334524095434E-3</v>
      </c>
      <c r="R221" s="15">
        <f t="shared" si="26"/>
        <v>6.7526434375142703E-4</v>
      </c>
      <c r="S221" s="15">
        <f t="shared" si="27"/>
        <v>4.3711516768945788E-4</v>
      </c>
      <c r="T221" s="15">
        <f t="shared" si="28"/>
        <v>-4.8269227068065412E-3</v>
      </c>
      <c r="U221" s="15">
        <f t="shared" si="23"/>
        <v>5.9373011014489038E-4</v>
      </c>
      <c r="W221" s="15">
        <f xml:space="preserve"> -(G221/G220-1)*([8]CpteExploitation!$EG227+[8]CpteExploitation!$HD227)/([8]CpteExploitation!$L227)</f>
        <v>8.8077310476635071E-4</v>
      </c>
    </row>
    <row r="222" spans="1:23" x14ac:dyDescent="0.25">
      <c r="A222" s="14" t="s">
        <v>400</v>
      </c>
      <c r="B222" s="11">
        <v>4.1844493500122641E-2</v>
      </c>
      <c r="C222" s="11">
        <v>1.9333091894148384E-2</v>
      </c>
      <c r="D222" s="11">
        <v>1.3058725299192875</v>
      </c>
      <c r="E222" s="11">
        <v>0.86599623906467171</v>
      </c>
      <c r="F222" s="11">
        <v>1.0867436383762235</v>
      </c>
      <c r="G222" s="11">
        <v>4.7033507531509373E-2</v>
      </c>
      <c r="I222" s="15">
        <v>0.4722819961061584</v>
      </c>
      <c r="J222" s="15">
        <f>I222-I221</f>
        <v>1.6648789837628186E-2</v>
      </c>
      <c r="K222" s="15"/>
      <c r="L222" s="29">
        <v>9.7590000000000003</v>
      </c>
      <c r="M222" s="29">
        <v>4.6920000000000002</v>
      </c>
      <c r="N222" s="15"/>
      <c r="P222" s="15">
        <f t="shared" si="24"/>
        <v>1.174649086757476E-2</v>
      </c>
      <c r="Q222" s="15">
        <f t="shared" si="25"/>
        <v>-7.8171833375056763E-3</v>
      </c>
      <c r="R222" s="15">
        <f t="shared" si="26"/>
        <v>1.594351480883572E-4</v>
      </c>
      <c r="S222" s="15">
        <f t="shared" si="27"/>
        <v>5.6776680557652425E-4</v>
      </c>
      <c r="T222" s="15">
        <f t="shared" si="28"/>
        <v>9.4081677437038887E-3</v>
      </c>
      <c r="U222" s="15">
        <f t="shared" si="23"/>
        <v>2.5841126101903318E-3</v>
      </c>
      <c r="W222" s="15">
        <f xml:space="preserve"> -(G222/G221-1)*([8]CpteExploitation!$EG228+[8]CpteExploitation!$HD228)/([8]CpteExploitation!$L228)</f>
        <v>2.7335403295664423E-3</v>
      </c>
    </row>
    <row r="223" spans="1:23" x14ac:dyDescent="0.25">
      <c r="A223" s="14" t="s">
        <v>401</v>
      </c>
      <c r="B223" s="11">
        <v>4.1950694904037064E-2</v>
      </c>
      <c r="C223" s="11">
        <v>1.9393360223735494E-2</v>
      </c>
      <c r="D223" s="11">
        <v>1.304881450488145</v>
      </c>
      <c r="E223" s="11">
        <v>0.86581733951025808</v>
      </c>
      <c r="F223" s="11">
        <v>1.0827624946234702</v>
      </c>
      <c r="G223" s="11">
        <v>4.6298205815632092E-2</v>
      </c>
      <c r="I223" s="15">
        <v>0.47133429573107855</v>
      </c>
      <c r="J223" s="15">
        <f>I223-I222</f>
        <v>-9.4770037507985183E-4</v>
      </c>
      <c r="K223" s="15"/>
      <c r="L223" s="29">
        <v>9.6980000000000004</v>
      </c>
      <c r="M223" s="29">
        <v>4.6779999999999999</v>
      </c>
      <c r="N223" s="15"/>
      <c r="P223" s="15">
        <f t="shared" si="24"/>
        <v>1.2202382318192162E-3</v>
      </c>
      <c r="Q223" s="15">
        <f t="shared" si="25"/>
        <v>-1.4987890958854336E-3</v>
      </c>
      <c r="R223" s="15">
        <f t="shared" si="26"/>
        <v>3.6488865622450194E-4</v>
      </c>
      <c r="S223" s="15">
        <f t="shared" si="27"/>
        <v>9.9322110285719327E-5</v>
      </c>
      <c r="T223" s="15">
        <f t="shared" si="28"/>
        <v>-1.7613004189920489E-3</v>
      </c>
      <c r="U223" s="15">
        <f t="shared" si="23"/>
        <v>6.2794014146819351E-4</v>
      </c>
      <c r="W223" s="15">
        <f xml:space="preserve"> -(G223/G222-1)*([8]CpteExploitation!$EG229+[8]CpteExploitation!$HD229)/([8]CpteExploitation!$L229)</f>
        <v>7.3530171587727982E-4</v>
      </c>
    </row>
    <row r="224" spans="1:23" x14ac:dyDescent="0.25">
      <c r="A224" s="14" t="s">
        <v>402</v>
      </c>
      <c r="B224" s="11">
        <v>4.2122213392446359E-2</v>
      </c>
      <c r="C224" s="11">
        <v>1.9573678305451349E-2</v>
      </c>
      <c r="D224" s="11">
        <v>1.3026425591098747</v>
      </c>
      <c r="E224" s="11">
        <v>0.86624283742523744</v>
      </c>
      <c r="F224" s="11">
        <v>1.0913724598858052</v>
      </c>
      <c r="G224" s="11">
        <v>4.7296604083307686E-2</v>
      </c>
      <c r="I224" s="15">
        <v>0.47235046681030063</v>
      </c>
      <c r="J224" s="15">
        <f>I224-I223</f>
        <v>1.0161710792220835E-3</v>
      </c>
      <c r="K224" s="15"/>
      <c r="L224" s="29">
        <v>9.7469999999999999</v>
      </c>
      <c r="M224" s="29">
        <v>4.6829999999999998</v>
      </c>
      <c r="N224" s="15"/>
      <c r="P224" s="15">
        <f t="shared" si="24"/>
        <v>1.9721948440124255E-3</v>
      </c>
      <c r="Q224" s="15">
        <f t="shared" si="25"/>
        <v>-4.4850186352295238E-3</v>
      </c>
      <c r="R224" s="15">
        <f t="shared" si="26"/>
        <v>8.2763720262927945E-4</v>
      </c>
      <c r="S224" s="15">
        <f t="shared" si="27"/>
        <v>-2.3705504091862026E-4</v>
      </c>
      <c r="T224" s="15">
        <f t="shared" si="28"/>
        <v>3.8357141348958393E-3</v>
      </c>
      <c r="U224" s="15">
        <f t="shared" si="23"/>
        <v>-8.9730142616731637E-4</v>
      </c>
      <c r="W224" s="15">
        <f xml:space="preserve"> -(G224/G223-1)*([8]CpteExploitation!$EG230+[8]CpteExploitation!$HD230)/([8]CpteExploitation!$L230)</f>
        <v>-9.9839826767559366E-4</v>
      </c>
    </row>
    <row r="225" spans="1:23" x14ac:dyDescent="0.25">
      <c r="A225" s="14" t="s">
        <v>403</v>
      </c>
      <c r="B225" s="11">
        <v>4.1827347195967236E-2</v>
      </c>
      <c r="C225" s="11">
        <v>1.9620176608148153E-2</v>
      </c>
      <c r="D225" s="11">
        <v>1.3024930747922439</v>
      </c>
      <c r="E225" s="11">
        <v>0.86780088216761186</v>
      </c>
      <c r="F225" s="11">
        <v>1.0612981198625069</v>
      </c>
      <c r="G225" s="11">
        <v>4.9298767530811728E-2</v>
      </c>
      <c r="I225" s="15">
        <v>0.45112622184445389</v>
      </c>
      <c r="J225" s="15">
        <f>I225-I224</f>
        <v>-2.1224244965846739E-2</v>
      </c>
      <c r="K225" s="15"/>
      <c r="L225" s="29">
        <v>9.4120000000000008</v>
      </c>
      <c r="M225" s="29">
        <v>4.702</v>
      </c>
      <c r="N225" s="15"/>
      <c r="P225" s="15">
        <f t="shared" si="24"/>
        <v>-3.3633107512279349E-3</v>
      </c>
      <c r="Q225" s="15">
        <f t="shared" si="25"/>
        <v>-1.1413473785969275E-3</v>
      </c>
      <c r="R225" s="15">
        <f t="shared" si="26"/>
        <v>5.5134515428650232E-5</v>
      </c>
      <c r="S225" s="15">
        <f t="shared" si="27"/>
        <v>-8.6415860770441182E-4</v>
      </c>
      <c r="T225" s="15">
        <f t="shared" si="28"/>
        <v>-1.323964397976767E-2</v>
      </c>
      <c r="U225" s="15">
        <f t="shared" si="23"/>
        <v>-2.6709187639784426E-3</v>
      </c>
      <c r="W225" s="15">
        <f xml:space="preserve"> -(G225/G224-1)*([8]CpteExploitation!$EG231+[8]CpteExploitation!$HD231)/([8]CpteExploitation!$L231)</f>
        <v>-2.0021634475040455E-3</v>
      </c>
    </row>
    <row r="226" spans="1:23" x14ac:dyDescent="0.25">
      <c r="A226" s="14" t="s">
        <v>404</v>
      </c>
      <c r="B226" s="11">
        <v>4.2608659206169582E-2</v>
      </c>
      <c r="C226" s="11">
        <v>1.9416768236638522E-2</v>
      </c>
      <c r="D226" s="11">
        <v>1.305301137940605</v>
      </c>
      <c r="E226" s="11">
        <v>0.87036338488620646</v>
      </c>
      <c r="F226" s="11">
        <v>1.0343283705482951</v>
      </c>
      <c r="G226" s="11">
        <v>5.3639846743295014E-2</v>
      </c>
      <c r="I226" s="15">
        <v>0.44582801191996591</v>
      </c>
      <c r="J226" s="15">
        <f>I226-I225</f>
        <v>-5.2982099244879843E-3</v>
      </c>
      <c r="K226" s="15"/>
      <c r="L226" s="29">
        <v>9.3960000000000008</v>
      </c>
      <c r="M226" s="29">
        <v>4.7030000000000003</v>
      </c>
      <c r="N226" s="15"/>
      <c r="P226" s="15">
        <f t="shared" si="24"/>
        <v>9.3317884581430224E-3</v>
      </c>
      <c r="Q226" s="15">
        <f t="shared" si="25"/>
        <v>5.1792469246114041E-3</v>
      </c>
      <c r="R226" s="15">
        <f t="shared" si="26"/>
        <v>-1.0770407953233597E-3</v>
      </c>
      <c r="S226" s="15">
        <f t="shared" si="27"/>
        <v>-1.4751797897118539E-3</v>
      </c>
      <c r="T226" s="15">
        <f t="shared" si="28"/>
        <v>-1.2695219701264825E-2</v>
      </c>
      <c r="U226" s="15">
        <f t="shared" si="23"/>
        <v>-4.5618050209423715E-3</v>
      </c>
      <c r="W226" s="15">
        <f xml:space="preserve"> -(G226/G225-1)*([8]CpteExploitation!$EG232+[8]CpteExploitation!$HD232)/([8]CpteExploitation!$L232)</f>
        <v>-4.3410792124832839E-3</v>
      </c>
    </row>
    <row r="227" spans="1:23" x14ac:dyDescent="0.25">
      <c r="A227" s="14" t="s">
        <v>405</v>
      </c>
      <c r="B227" s="11">
        <v>4.2591894044176203E-2</v>
      </c>
      <c r="C227" s="11">
        <v>1.9367169091573239E-2</v>
      </c>
      <c r="D227" s="11">
        <v>1.3058628318584071</v>
      </c>
      <c r="E227" s="11">
        <v>0.87187224946561048</v>
      </c>
      <c r="F227" s="11">
        <v>1.0395935467608479</v>
      </c>
      <c r="G227" s="11">
        <v>5.4524361948955907E-2</v>
      </c>
      <c r="I227" s="15">
        <v>0.44747943471841389</v>
      </c>
      <c r="J227" s="15">
        <f>I227-I226</f>
        <v>1.6514227984479879E-3</v>
      </c>
      <c r="K227" s="15"/>
      <c r="L227" s="29">
        <v>9.4819999999999993</v>
      </c>
      <c r="M227" s="29">
        <v>4.7220000000000004</v>
      </c>
      <c r="N227" s="15"/>
      <c r="P227" s="15">
        <f t="shared" si="24"/>
        <v>-1.969435928926934E-4</v>
      </c>
      <c r="Q227" s="15">
        <f t="shared" si="25"/>
        <v>1.2785838500741311E-3</v>
      </c>
      <c r="R227" s="15">
        <f t="shared" si="26"/>
        <v>-2.1538773795664806E-4</v>
      </c>
      <c r="S227" s="15">
        <f t="shared" si="27"/>
        <v>-8.6772402427640256E-4</v>
      </c>
      <c r="T227" s="15">
        <f t="shared" si="28"/>
        <v>2.547923850128273E-3</v>
      </c>
      <c r="U227" s="15">
        <f t="shared" si="23"/>
        <v>-8.9502954662867211E-4</v>
      </c>
      <c r="W227" s="15">
        <f xml:space="preserve"> -(G227/G226-1)*([8]CpteExploitation!$EG233+[8]CpteExploitation!$HD233)/([8]CpteExploitation!$L233)</f>
        <v>-8.8451520566089543E-4</v>
      </c>
    </row>
    <row r="228" spans="1:23" x14ac:dyDescent="0.25">
      <c r="A228" s="14" t="s">
        <v>406</v>
      </c>
      <c r="B228" s="11">
        <v>4.2699355702451675E-2</v>
      </c>
      <c r="C228" s="11">
        <v>1.9340054974169955E-2</v>
      </c>
      <c r="D228" s="11">
        <v>1.3050986842105263</v>
      </c>
      <c r="E228" s="11">
        <v>0.87256296544222234</v>
      </c>
      <c r="F228" s="11">
        <v>1.0217298312844474</v>
      </c>
      <c r="G228" s="11">
        <v>5.5349379705227436E-2</v>
      </c>
      <c r="I228" s="15">
        <v>0.4397200721026403</v>
      </c>
      <c r="J228" s="15">
        <f>I228-I227</f>
        <v>-7.7593626157735907E-3</v>
      </c>
      <c r="K228" s="15"/>
      <c r="L228" s="29">
        <v>9.4309999999999992</v>
      </c>
      <c r="M228" s="29">
        <v>4.7610000000000001</v>
      </c>
      <c r="N228" s="15"/>
      <c r="P228" s="15">
        <f t="shared" si="24"/>
        <v>1.2564714255136539E-3</v>
      </c>
      <c r="Q228" s="15">
        <f t="shared" si="25"/>
        <v>6.9719675909812157E-4</v>
      </c>
      <c r="R228" s="15">
        <f t="shared" si="26"/>
        <v>2.9141087267843709E-4</v>
      </c>
      <c r="S228" s="15">
        <f t="shared" si="27"/>
        <v>-3.9452331937930537E-4</v>
      </c>
      <c r="T228" s="15">
        <f t="shared" si="28"/>
        <v>-8.5572505835382236E-3</v>
      </c>
      <c r="U228" s="15">
        <f t="shared" si="23"/>
        <v>-1.0526677701462751E-3</v>
      </c>
      <c r="W228" s="15">
        <f xml:space="preserve"> -(G228/G227-1)*([8]CpteExploitation!$EG234+[8]CpteExploitation!$HD234)/([8]CpteExploitation!$L234)</f>
        <v>-8.2501775627153026E-4</v>
      </c>
    </row>
    <row r="229" spans="1:23" x14ac:dyDescent="0.25">
      <c r="A229" s="14" t="s">
        <v>407</v>
      </c>
      <c r="B229" s="11">
        <v>4.2685831278987167E-2</v>
      </c>
      <c r="C229" s="11">
        <v>1.9388657801269197E-2</v>
      </c>
      <c r="D229" s="11">
        <v>1.3068119891008176</v>
      </c>
      <c r="E229" s="11">
        <v>0.87239376592988749</v>
      </c>
      <c r="F229" s="11">
        <v>1.0197940029338621</v>
      </c>
      <c r="G229" s="11">
        <v>5.4737956590788762E-2</v>
      </c>
      <c r="I229" s="15">
        <v>0.43758602435150873</v>
      </c>
      <c r="J229" s="15">
        <f>I229-I228</f>
        <v>-2.1340477511315736E-3</v>
      </c>
      <c r="K229" s="15"/>
      <c r="L229" s="29">
        <v>9.4450000000000003</v>
      </c>
      <c r="M229" s="29">
        <v>4.7960000000000003</v>
      </c>
      <c r="N229" s="15"/>
      <c r="P229" s="15">
        <f t="shared" si="24"/>
        <v>-1.598961015317658E-4</v>
      </c>
      <c r="Q229" s="15">
        <f t="shared" si="25"/>
        <v>-1.2686571287310118E-3</v>
      </c>
      <c r="R229" s="15">
        <f t="shared" si="26"/>
        <v>-6.6272253629337118E-4</v>
      </c>
      <c r="S229" s="15">
        <f t="shared" si="27"/>
        <v>9.7891000556137861E-5</v>
      </c>
      <c r="T229" s="15">
        <f t="shared" si="28"/>
        <v>-9.5646968316551954E-4</v>
      </c>
      <c r="U229" s="15">
        <f t="shared" si="23"/>
        <v>8.1580669803395678E-4</v>
      </c>
      <c r="W229" s="15">
        <f xml:space="preserve"> -(G229/G228-1)*([8]CpteExploitation!$EG235+[8]CpteExploitation!$HD235)/([8]CpteExploitation!$L235)</f>
        <v>6.1142311443867353E-4</v>
      </c>
    </row>
    <row r="230" spans="1:23" x14ac:dyDescent="0.25">
      <c r="A230" s="14" t="s">
        <v>408</v>
      </c>
      <c r="B230" s="11">
        <v>4.2513290635857515E-2</v>
      </c>
      <c r="C230" s="11">
        <v>1.9388191530619207E-2</v>
      </c>
      <c r="D230" s="11">
        <v>1.3061668024993207</v>
      </c>
      <c r="E230" s="11">
        <v>0.87111222738498895</v>
      </c>
      <c r="F230" s="11">
        <v>1.0047790074278498</v>
      </c>
      <c r="G230" s="11">
        <v>5.3276047261009672E-2</v>
      </c>
      <c r="I230" s="15">
        <v>0.43018259935553166</v>
      </c>
      <c r="J230" s="15">
        <f>I230-I229</f>
        <v>-7.4034249959770704E-3</v>
      </c>
      <c r="K230" s="15"/>
      <c r="L230" s="29">
        <v>9.31</v>
      </c>
      <c r="M230" s="29">
        <v>4.8079999999999998</v>
      </c>
      <c r="N230" s="15"/>
      <c r="P230" s="15">
        <f t="shared" si="24"/>
        <v>-2.0525081072401384E-3</v>
      </c>
      <c r="Q230" s="15">
        <f t="shared" si="25"/>
        <v>1.221145871705092E-5</v>
      </c>
      <c r="R230" s="15">
        <f t="shared" si="26"/>
        <v>2.5069717601841537E-4</v>
      </c>
      <c r="S230" s="15">
        <f t="shared" si="27"/>
        <v>7.4592700738128446E-4</v>
      </c>
      <c r="T230" s="15">
        <f t="shared" si="28"/>
        <v>-7.4763558642894062E-3</v>
      </c>
      <c r="U230" s="15">
        <f t="shared" si="23"/>
        <v>1.1166033334357233E-3</v>
      </c>
      <c r="W230" s="15">
        <f xml:space="preserve"> -(G230/G229-1)*([8]CpteExploitation!$EG236+[8]CpteExploitation!$HD236)/([8]CpteExploitation!$L236)</f>
        <v>1.4619093297790877E-3</v>
      </c>
    </row>
    <row r="231" spans="1:23" x14ac:dyDescent="0.25">
      <c r="A231" s="14" t="s">
        <v>409</v>
      </c>
      <c r="B231" s="11">
        <v>4.2774639045825485E-2</v>
      </c>
      <c r="C231" s="11">
        <v>1.9415880322052381E-2</v>
      </c>
      <c r="D231" s="11">
        <v>1.3067385444743935</v>
      </c>
      <c r="E231" s="11">
        <v>0.87097719188114675</v>
      </c>
      <c r="F231" s="11">
        <v>0.97909445776647364</v>
      </c>
      <c r="G231" s="11">
        <v>5.3330430996952546E-2</v>
      </c>
      <c r="I231" s="15">
        <v>0.4190248149760557</v>
      </c>
      <c r="J231" s="15">
        <f>I231-I230</f>
        <v>-1.1157784379475955E-2</v>
      </c>
      <c r="K231" s="15"/>
      <c r="L231" s="29">
        <v>9.1880000000000006</v>
      </c>
      <c r="M231" s="29">
        <v>4.8479999999999999</v>
      </c>
      <c r="N231" s="15"/>
      <c r="P231" s="15">
        <f t="shared" si="24"/>
        <v>3.1747528261383429E-3</v>
      </c>
      <c r="Q231" s="15">
        <f t="shared" si="25"/>
        <v>-7.3753303325936126E-4</v>
      </c>
      <c r="R231" s="15">
        <f t="shared" si="26"/>
        <v>-2.2605609132580586E-4</v>
      </c>
      <c r="S231" s="15">
        <f t="shared" si="27"/>
        <v>8.0055032367356278E-5</v>
      </c>
      <c r="T231" s="15">
        <f t="shared" si="28"/>
        <v>-1.3201284194839786E-2</v>
      </c>
      <c r="U231" s="15">
        <f t="shared" si="23"/>
        <v>-2.4771891855670213E-4</v>
      </c>
      <c r="W231" s="15">
        <f xml:space="preserve"> -(G231/G230-1)*([8]CpteExploitation!$EG237+[8]CpteExploitation!$HD237)/([8]CpteExploitation!$L237)</f>
        <v>-5.4383735942873778E-5</v>
      </c>
    </row>
    <row r="232" spans="1:23" x14ac:dyDescent="0.25">
      <c r="A232" s="14" t="s">
        <v>410</v>
      </c>
      <c r="B232" s="11">
        <v>4.2864903263549366E-2</v>
      </c>
      <c r="C232" s="11">
        <v>1.9373544548711909E-2</v>
      </c>
      <c r="D232" s="11">
        <v>1.308433734939759</v>
      </c>
      <c r="E232" s="11">
        <v>0.87209059379048093</v>
      </c>
      <c r="F232" s="11">
        <v>0.9756300073612979</v>
      </c>
      <c r="G232" s="11">
        <v>5.2785289345592221E-2</v>
      </c>
      <c r="I232" s="15">
        <v>0.41860465116279072</v>
      </c>
      <c r="J232" s="15">
        <f>I232-I231</f>
        <v>-4.2016381326498431E-4</v>
      </c>
      <c r="K232" s="15"/>
      <c r="L232" s="29">
        <v>9.2449999999999992</v>
      </c>
      <c r="M232" s="29">
        <v>4.8869999999999996</v>
      </c>
      <c r="N232" s="15"/>
      <c r="P232" s="15">
        <f t="shared" si="24"/>
        <v>1.1134504468250943E-3</v>
      </c>
      <c r="Q232" s="15">
        <f t="shared" si="25"/>
        <v>1.1505143387912314E-3</v>
      </c>
      <c r="R232" s="15">
        <f t="shared" si="26"/>
        <v>-6.8449680305902763E-4</v>
      </c>
      <c r="S232" s="15">
        <f t="shared" si="27"/>
        <v>-6.7450753252782736E-4</v>
      </c>
      <c r="T232" s="15">
        <f t="shared" si="28"/>
        <v>-1.8670303640036443E-3</v>
      </c>
      <c r="U232" s="15">
        <f t="shared" si="23"/>
        <v>5.4190610070918945E-4</v>
      </c>
      <c r="W232" s="15">
        <f xml:space="preserve"> -(G232/G231-1)*([8]CpteExploitation!$EG238+[8]CpteExploitation!$HD238)/([8]CpteExploitation!$L238)</f>
        <v>5.4514165136032469E-4</v>
      </c>
    </row>
    <row r="233" spans="1:23" x14ac:dyDescent="0.25">
      <c r="A233" s="14" t="s">
        <v>411</v>
      </c>
      <c r="B233" s="11">
        <v>4.3046191214037438E-2</v>
      </c>
      <c r="C233" s="11">
        <v>1.9402864676750897E-2</v>
      </c>
      <c r="D233" s="11">
        <v>1.3074044373162255</v>
      </c>
      <c r="E233" s="11">
        <v>0.87382218685874624</v>
      </c>
      <c r="F233" s="11">
        <v>0.99420621394986575</v>
      </c>
      <c r="G233" s="11">
        <v>5.2313883299798802E-2</v>
      </c>
      <c r="I233" s="15">
        <v>0.42963041406332741</v>
      </c>
      <c r="J233" s="15">
        <f>I233-I232</f>
        <v>1.1025762900536695E-2</v>
      </c>
      <c r="K233" s="15"/>
      <c r="L233" s="29">
        <v>9.4429999999999996</v>
      </c>
      <c r="M233" s="29">
        <v>4.891</v>
      </c>
      <c r="N233" s="15"/>
      <c r="P233" s="15">
        <f t="shared" si="24"/>
        <v>2.2356433118117685E-3</v>
      </c>
      <c r="Q233" s="15">
        <f t="shared" si="25"/>
        <v>-8.000040771073911E-4</v>
      </c>
      <c r="R233" s="15">
        <f t="shared" si="26"/>
        <v>4.1583846661955964E-4</v>
      </c>
      <c r="S233" s="15">
        <f t="shared" si="27"/>
        <v>-1.0495899409401132E-3</v>
      </c>
      <c r="T233" s="15">
        <f t="shared" si="28"/>
        <v>1.0064849990079302E-2</v>
      </c>
      <c r="U233" s="15">
        <f t="shared" si="23"/>
        <v>1.5902515007357003E-4</v>
      </c>
      <c r="W233" s="15">
        <f xml:space="preserve"> -(G233/G232-1)*([8]CpteExploitation!$EG239+[8]CpteExploitation!$HD239)/([8]CpteExploitation!$L239)</f>
        <v>4.7140604579342055E-4</v>
      </c>
    </row>
    <row r="234" spans="1:23" x14ac:dyDescent="0.25">
      <c r="A234" s="14" t="s">
        <v>412</v>
      </c>
      <c r="B234" s="11">
        <v>4.4083224967490252E-2</v>
      </c>
      <c r="C234" s="11">
        <v>1.9409326247247945E-2</v>
      </c>
      <c r="D234" s="11">
        <v>1.3057917109458024</v>
      </c>
      <c r="E234" s="11">
        <v>0.87654683501824748</v>
      </c>
      <c r="F234" s="11">
        <v>0.9953879536118182</v>
      </c>
      <c r="G234" s="11">
        <v>5.2637000412031301E-2</v>
      </c>
      <c r="I234" s="15">
        <v>0.4411825298722703</v>
      </c>
      <c r="J234" s="15">
        <f>I234-I233</f>
        <v>1.1552115808942887E-2</v>
      </c>
      <c r="K234" s="15"/>
      <c r="L234" s="29">
        <v>9.7080000000000002</v>
      </c>
      <c r="M234" s="29">
        <v>4.915</v>
      </c>
      <c r="N234" s="15"/>
      <c r="P234" s="15">
        <f t="shared" si="24"/>
        <v>1.2478024519345633E-2</v>
      </c>
      <c r="Q234" s="15">
        <f t="shared" si="25"/>
        <v>-1.7248840461452783E-4</v>
      </c>
      <c r="R234" s="15">
        <f t="shared" si="26"/>
        <v>6.3890811730941131E-4</v>
      </c>
      <c r="S234" s="15">
        <f t="shared" si="27"/>
        <v>-1.6150093252892948E-3</v>
      </c>
      <c r="T234" s="15">
        <f t="shared" si="28"/>
        <v>6.1564876360926891E-4</v>
      </c>
      <c r="U234" s="15">
        <f t="shared" si="23"/>
        <v>-3.9296786141760438E-4</v>
      </c>
      <c r="W234" s="15">
        <f xml:space="preserve"> -(G234/G233-1)*([8]CpteExploitation!$EG240+[8]CpteExploitation!$HD240)/([8]CpteExploitation!$L240)</f>
        <v>-3.2311711223250139E-4</v>
      </c>
    </row>
    <row r="235" spans="1:23" x14ac:dyDescent="0.25">
      <c r="A235" s="14" t="s">
        <v>413</v>
      </c>
      <c r="B235" s="11">
        <v>4.4397365440281916E-2</v>
      </c>
      <c r="C235" s="11">
        <v>1.9283550538482356E-2</v>
      </c>
      <c r="D235" s="11">
        <v>1.3049006622516557</v>
      </c>
      <c r="E235" s="11">
        <v>0.87838234677182525</v>
      </c>
      <c r="F235" s="11">
        <v>0.98618242259156041</v>
      </c>
      <c r="G235" s="11">
        <v>5.339208854273416E-2</v>
      </c>
      <c r="I235" s="15">
        <v>0.44179135068661612</v>
      </c>
      <c r="J235" s="15">
        <f>I235-I234</f>
        <v>6.0882081434582291E-4</v>
      </c>
      <c r="K235" s="15"/>
      <c r="L235" s="29">
        <v>9.7579999999999991</v>
      </c>
      <c r="M235" s="29">
        <v>4.9260000000000002</v>
      </c>
      <c r="N235" s="15"/>
      <c r="P235" s="15">
        <f t="shared" si="24"/>
        <v>3.6078152430921648E-3</v>
      </c>
      <c r="Q235" s="15">
        <f t="shared" si="25"/>
        <v>3.2808023531198018E-3</v>
      </c>
      <c r="R235" s="15">
        <f t="shared" si="26"/>
        <v>3.4547870671281482E-4</v>
      </c>
      <c r="S235" s="15">
        <f t="shared" si="27"/>
        <v>-1.0601707022938423E-3</v>
      </c>
      <c r="T235" s="15">
        <f t="shared" si="28"/>
        <v>-4.6822027940630487E-3</v>
      </c>
      <c r="U235" s="15">
        <f t="shared" si="23"/>
        <v>-8.829019922220677E-4</v>
      </c>
      <c r="W235" s="15">
        <f xml:space="preserve"> -(G235/G234-1)*([8]CpteExploitation!$EG241+[8]CpteExploitation!$HD241)/([8]CpteExploitation!$L241)</f>
        <v>-7.5508813070285588E-4</v>
      </c>
    </row>
    <row r="236" spans="1:23" x14ac:dyDescent="0.25">
      <c r="A236" s="14" t="s">
        <v>414</v>
      </c>
      <c r="B236" s="11">
        <v>4.3056720926329915E-2</v>
      </c>
      <c r="C236" s="11">
        <v>1.9206749718455166E-2</v>
      </c>
      <c r="D236" s="11">
        <v>1.3029023746701847</v>
      </c>
      <c r="E236" s="11">
        <v>0.87917435811377742</v>
      </c>
      <c r="F236" s="11">
        <v>1.0149138642504956</v>
      </c>
      <c r="G236" s="11">
        <v>5.322185970636216E-2</v>
      </c>
      <c r="I236" s="15">
        <v>0.44331158238172919</v>
      </c>
      <c r="J236" s="15">
        <f>I236-I235</f>
        <v>1.5202316951130612E-3</v>
      </c>
      <c r="K236" s="15"/>
      <c r="L236" s="29">
        <v>9.8079999999999998</v>
      </c>
      <c r="M236" s="29">
        <v>4.9379999999999997</v>
      </c>
      <c r="N236" s="15"/>
      <c r="P236" s="15">
        <f t="shared" si="24"/>
        <v>-1.5243687233189843E-2</v>
      </c>
      <c r="Q236" s="15">
        <f t="shared" si="25"/>
        <v>2.0105387622015511E-3</v>
      </c>
      <c r="R236" s="15">
        <f t="shared" si="26"/>
        <v>7.7306165403293232E-4</v>
      </c>
      <c r="S236" s="15">
        <f t="shared" si="27"/>
        <v>-4.5517813877417177E-4</v>
      </c>
      <c r="T236" s="15">
        <f t="shared" si="28"/>
        <v>1.4707327196251624E-2</v>
      </c>
      <c r="U236" s="15">
        <f t="shared" si="23"/>
        <v>-2.7183054540903286E-4</v>
      </c>
      <c r="W236" s="15">
        <f xml:space="preserve"> -(G236/G235-1)*([8]CpteExploitation!$EG242+[8]CpteExploitation!$HD242)/([8]CpteExploitation!$L242)</f>
        <v>1.7022883637199976E-4</v>
      </c>
    </row>
    <row r="237" spans="1:23" x14ac:dyDescent="0.25">
      <c r="A237" s="14" t="s">
        <v>415</v>
      </c>
      <c r="B237" s="11">
        <v>4.2659512031525113E-2</v>
      </c>
      <c r="C237" s="11">
        <v>1.9050915307730298E-2</v>
      </c>
      <c r="D237" s="11">
        <v>1.3046566692975532</v>
      </c>
      <c r="E237" s="11">
        <v>0.87893015846398925</v>
      </c>
      <c r="F237" s="11">
        <v>0.99331360675072689</v>
      </c>
      <c r="G237" s="11">
        <v>5.3643829919950099E-2</v>
      </c>
      <c r="I237" s="15">
        <v>0.43081401393076207</v>
      </c>
      <c r="J237" s="15">
        <f>I237-I236</f>
        <v>-1.2497568450967111E-2</v>
      </c>
      <c r="K237" s="15"/>
      <c r="L237" s="29">
        <v>9.6189999999999998</v>
      </c>
      <c r="M237" s="29">
        <v>4.9589999999999996</v>
      </c>
      <c r="N237" s="15"/>
      <c r="P237" s="15">
        <f t="shared" si="24"/>
        <v>-4.6446034611306109E-3</v>
      </c>
      <c r="Q237" s="15">
        <f t="shared" si="25"/>
        <v>4.0848876317939519E-3</v>
      </c>
      <c r="R237" s="15">
        <f t="shared" si="26"/>
        <v>-6.7789321347132921E-4</v>
      </c>
      <c r="S237" s="15">
        <f t="shared" si="27"/>
        <v>1.398429742490748E-4</v>
      </c>
      <c r="T237" s="15">
        <f t="shared" si="28"/>
        <v>-1.0715202222062946E-2</v>
      </c>
      <c r="U237" s="15">
        <f t="shared" si="23"/>
        <v>-6.8460016034525319E-4</v>
      </c>
      <c r="W237" s="15">
        <f xml:space="preserve"> -(G237/G236-1)*([8]CpteExploitation!$EG243+[8]CpteExploitation!$HD243)/([8]CpteExploitation!$L243)</f>
        <v>-4.219702135879354E-4</v>
      </c>
    </row>
    <row r="238" spans="1:23" x14ac:dyDescent="0.25">
      <c r="A238" s="14" t="s">
        <v>416</v>
      </c>
      <c r="B238" s="11">
        <v>4.1049059449495162E-2</v>
      </c>
      <c r="C238" s="11">
        <v>1.9088740888127485E-2</v>
      </c>
      <c r="D238" s="11">
        <v>1.3032274856845392</v>
      </c>
      <c r="E238" s="11">
        <v>0.87762369600737355</v>
      </c>
      <c r="F238" s="11">
        <v>1.0184813429786777</v>
      </c>
      <c r="G238" s="11">
        <v>5.2252816020025024E-2</v>
      </c>
      <c r="I238" s="15">
        <v>0.42542761785565292</v>
      </c>
      <c r="J238" s="15">
        <f>I238-I237</f>
        <v>-5.3863960751091566E-3</v>
      </c>
      <c r="K238" s="15"/>
      <c r="L238" s="29">
        <v>9.5879999999999992</v>
      </c>
      <c r="M238" s="29">
        <v>5.0069999999999997</v>
      </c>
      <c r="N238" s="15"/>
      <c r="P238" s="15">
        <f t="shared" si="24"/>
        <v>-1.9462393191519708E-2</v>
      </c>
      <c r="Q238" s="15">
        <f t="shared" si="25"/>
        <v>-1.0236086277519143E-3</v>
      </c>
      <c r="R238" s="15">
        <f t="shared" si="26"/>
        <v>5.6474965308934923E-4</v>
      </c>
      <c r="S238" s="15">
        <f t="shared" si="27"/>
        <v>7.6631398447952516E-4</v>
      </c>
      <c r="T238" s="15">
        <f t="shared" si="28"/>
        <v>1.3062369137172621E-2</v>
      </c>
      <c r="U238" s="15">
        <f t="shared" si="23"/>
        <v>7.0617296942097028E-4</v>
      </c>
      <c r="W238" s="15">
        <f xml:space="preserve"> -(G238/G237-1)*([8]CpteExploitation!$EG244+[8]CpteExploitation!$HD244)/([8]CpteExploitation!$L244)</f>
        <v>1.3910138999250771E-3</v>
      </c>
    </row>
    <row r="239" spans="1:23" x14ac:dyDescent="0.25">
      <c r="A239" s="14" t="s">
        <v>417</v>
      </c>
      <c r="B239" s="11">
        <v>3.9566771819137751E-2</v>
      </c>
      <c r="C239" s="11">
        <v>1.9074382664580683E-2</v>
      </c>
      <c r="D239" s="11">
        <v>1.3028022833419823</v>
      </c>
      <c r="E239" s="11">
        <v>0.8760883280757098</v>
      </c>
      <c r="F239" s="11">
        <v>1.0582743941024388</v>
      </c>
      <c r="G239" s="11">
        <v>5.0326188257222744E-2</v>
      </c>
      <c r="I239" s="15">
        <v>0.42974008491249877</v>
      </c>
      <c r="J239" s="15">
        <f>I239-I238</f>
        <v>4.3124670568458479E-3</v>
      </c>
      <c r="K239" s="15"/>
      <c r="L239" s="29">
        <v>9.657</v>
      </c>
      <c r="M239" s="29">
        <v>5.0209999999999999</v>
      </c>
      <c r="N239" s="15"/>
      <c r="P239" s="15">
        <f t="shared" si="24"/>
        <v>-1.8857270888334474E-2</v>
      </c>
      <c r="Q239" s="15">
        <f t="shared" si="25"/>
        <v>3.9280137003479211E-4</v>
      </c>
      <c r="R239" s="15">
        <f t="shared" si="26"/>
        <v>1.7038249896783025E-4</v>
      </c>
      <c r="S239" s="15">
        <f t="shared" si="27"/>
        <v>9.1359495103422261E-4</v>
      </c>
      <c r="T239" s="15">
        <f t="shared" si="28"/>
        <v>2.0403455638752135E-2</v>
      </c>
      <c r="U239" s="15">
        <f t="shared" si="23"/>
        <v>1.2895034863913413E-3</v>
      </c>
      <c r="W239" s="15">
        <f xml:space="preserve"> -(G239/G238-1)*([8]CpteExploitation!$EG245+[8]CpteExploitation!$HD245)/([8]CpteExploitation!$L245)</f>
        <v>1.9266277628022799E-3</v>
      </c>
    </row>
    <row r="240" spans="1:23" x14ac:dyDescent="0.25">
      <c r="A240" s="14" t="s">
        <v>418</v>
      </c>
      <c r="B240" s="11">
        <v>3.929474216380182E-2</v>
      </c>
      <c r="C240" s="11">
        <v>1.9180103114733393E-2</v>
      </c>
      <c r="D240" s="11">
        <v>1.3025123025123024</v>
      </c>
      <c r="E240" s="11">
        <v>0.87436804853387251</v>
      </c>
      <c r="F240" s="11">
        <v>1.0477881800938107</v>
      </c>
      <c r="G240" s="11">
        <v>5.1060238421774456E-2</v>
      </c>
      <c r="I240" s="15">
        <v>0.41850406160987452</v>
      </c>
      <c r="J240" s="15">
        <f>I240-I239</f>
        <v>-1.1236023302624243E-2</v>
      </c>
      <c r="K240" s="15"/>
      <c r="L240" s="29">
        <v>9.4789999999999992</v>
      </c>
      <c r="M240" s="29">
        <v>5.0289999999999999</v>
      </c>
      <c r="N240" s="15"/>
      <c r="P240" s="15">
        <f t="shared" si="24"/>
        <v>-3.5746507992536511E-3</v>
      </c>
      <c r="Q240" s="15">
        <f t="shared" si="25"/>
        <v>-2.88175133196546E-3</v>
      </c>
      <c r="R240" s="15">
        <f t="shared" si="26"/>
        <v>1.1572808507674273E-4</v>
      </c>
      <c r="S240" s="15">
        <f t="shared" si="27"/>
        <v>1.0209374154566194E-3</v>
      </c>
      <c r="T240" s="15">
        <f t="shared" si="28"/>
        <v>-5.151911791714525E-3</v>
      </c>
      <c r="U240" s="15">
        <f t="shared" si="23"/>
        <v>-7.6437488022396746E-4</v>
      </c>
      <c r="W240" s="15">
        <f xml:space="preserve"> -(G240/G239-1)*([8]CpteExploitation!$EG246+[8]CpteExploitation!$HD246)/([8]CpteExploitation!$L246)</f>
        <v>-7.3405016455171241E-4</v>
      </c>
    </row>
    <row r="241" spans="1:23" x14ac:dyDescent="0.25">
      <c r="A241" s="14" t="s">
        <v>419</v>
      </c>
      <c r="B241" s="11">
        <v>3.9473349985182676E-2</v>
      </c>
      <c r="C241" s="11">
        <v>1.9558592088639599E-2</v>
      </c>
      <c r="D241" s="11">
        <v>1.3003615702479339</v>
      </c>
      <c r="E241" s="11">
        <v>0.87261335252529526</v>
      </c>
      <c r="F241" s="11">
        <v>1.0836047431558273</v>
      </c>
      <c r="G241" s="11">
        <v>5.0288540807914263E-2</v>
      </c>
      <c r="I241" s="15">
        <v>0.43075020610057702</v>
      </c>
      <c r="J241" s="15">
        <f>I241-I240</f>
        <v>1.2246144490702493E-2</v>
      </c>
      <c r="K241" s="15"/>
      <c r="L241" s="29">
        <v>9.7040000000000006</v>
      </c>
      <c r="M241" s="29">
        <v>5.0350000000000001</v>
      </c>
      <c r="N241" s="15"/>
      <c r="P241" s="15">
        <f t="shared" si="24"/>
        <v>2.411488204555725E-3</v>
      </c>
      <c r="Q241" s="15">
        <f t="shared" si="25"/>
        <v>-1.0469390691605844E-2</v>
      </c>
      <c r="R241" s="15">
        <f t="shared" si="26"/>
        <v>8.7603937891413066E-4</v>
      </c>
      <c r="S241" s="15">
        <f t="shared" si="27"/>
        <v>1.0646986942681636E-3</v>
      </c>
      <c r="T241" s="15">
        <f t="shared" si="28"/>
        <v>1.8135499690027368E-2</v>
      </c>
      <c r="U241" s="15">
        <f t="shared" si="23"/>
        <v>2.278092145429518E-4</v>
      </c>
      <c r="W241" s="15">
        <f xml:space="preserve"> -(G241/G240-1)*([8]CpteExploitation!$EG247+[8]CpteExploitation!$HD247)/([8]CpteExploitation!$L247)</f>
        <v>7.716976138601925E-4</v>
      </c>
    </row>
    <row r="242" spans="1:23" x14ac:dyDescent="0.25">
      <c r="A242" s="14" t="s">
        <v>420</v>
      </c>
      <c r="B242" s="11">
        <v>3.9997444524894586E-2</v>
      </c>
      <c r="C242" s="11">
        <v>1.9760117589462906E-2</v>
      </c>
      <c r="D242" s="11">
        <v>1.3007011165930928</v>
      </c>
      <c r="E242" s="11">
        <v>0.87065036841432764</v>
      </c>
      <c r="F242" s="11">
        <v>1.0461204763976486</v>
      </c>
      <c r="G242" s="11">
        <v>5.4345505018150747E-2</v>
      </c>
      <c r="I242" s="15">
        <v>0.41095451633568231</v>
      </c>
      <c r="J242" s="15">
        <f>I242-I241</f>
        <v>-1.9795689764894708E-2</v>
      </c>
      <c r="K242" s="15"/>
      <c r="L242" s="29">
        <v>9.3659999999999997</v>
      </c>
      <c r="M242" s="29">
        <v>5.0090000000000003</v>
      </c>
      <c r="N242" s="15"/>
      <c r="P242" s="15">
        <f t="shared" si="24"/>
        <v>6.888970687206568E-3</v>
      </c>
      <c r="Q242" s="15">
        <f t="shared" si="25"/>
        <v>-5.3461495951379213E-3</v>
      </c>
      <c r="R242" s="15">
        <f t="shared" si="26"/>
        <v>-1.3548263071473527E-4</v>
      </c>
      <c r="S242" s="15">
        <f t="shared" si="27"/>
        <v>1.1671955339669661E-3</v>
      </c>
      <c r="T242" s="15">
        <f t="shared" si="28"/>
        <v>-1.7948444214902073E-2</v>
      </c>
      <c r="U242" s="15">
        <f t="shared" si="23"/>
        <v>-4.4217795453135103E-3</v>
      </c>
      <c r="W242" s="15">
        <f xml:space="preserve"> -(G242/G241-1)*([8]CpteExploitation!$EG248+[8]CpteExploitation!$HD248)/([8]CpteExploitation!$L248)</f>
        <v>-4.0569642102364842E-3</v>
      </c>
    </row>
    <row r="243" spans="1:23" x14ac:dyDescent="0.25">
      <c r="A243" s="14" t="s">
        <v>421</v>
      </c>
      <c r="B243" s="11">
        <v>4.164028407632412E-2</v>
      </c>
      <c r="C243" s="11">
        <v>2.0102641621458747E-2</v>
      </c>
      <c r="D243" s="11">
        <v>1.3013415892672857</v>
      </c>
      <c r="E243" s="11">
        <v>0.86899974330452634</v>
      </c>
      <c r="F243" s="11">
        <v>1.0462178303217229</v>
      </c>
      <c r="G243" s="11">
        <v>5.441754603765777E-2</v>
      </c>
      <c r="I243" s="15">
        <v>0.42375336230084831</v>
      </c>
      <c r="J243" s="15">
        <f>I243-I242</f>
        <v>1.2798845965166006E-2</v>
      </c>
      <c r="K243" s="15"/>
      <c r="L243" s="29">
        <v>9.6660000000000004</v>
      </c>
      <c r="M243" s="29">
        <v>5.0439999999999996</v>
      </c>
      <c r="N243" s="15"/>
      <c r="P243" s="15">
        <f t="shared" si="24"/>
        <v>2.1966445309495906E-2</v>
      </c>
      <c r="Q243" s="15">
        <f t="shared" si="25"/>
        <v>-9.2703984563618606E-3</v>
      </c>
      <c r="R243" s="15">
        <f t="shared" si="26"/>
        <v>-2.6334190351448816E-4</v>
      </c>
      <c r="S243" s="15">
        <f t="shared" si="27"/>
        <v>1.0139149753489807E-3</v>
      </c>
      <c r="T243" s="15">
        <f t="shared" si="28"/>
        <v>4.9770114146043792E-5</v>
      </c>
      <c r="U243" s="15">
        <f t="shared" si="23"/>
        <v>-6.975440739485757E-4</v>
      </c>
      <c r="W243" s="15">
        <f xml:space="preserve"> -(G243/G242-1)*([8]CpteExploitation!$EG249+[8]CpteExploitation!$HD249)/([8]CpteExploitation!$L249)</f>
        <v>-7.2041019507018881E-5</v>
      </c>
    </row>
    <row r="244" spans="1:23" x14ac:dyDescent="0.25">
      <c r="A244" s="14" t="s">
        <v>422</v>
      </c>
      <c r="B244" s="11">
        <v>4.1946150212564953E-2</v>
      </c>
      <c r="C244" s="11">
        <v>2.038875402404761E-2</v>
      </c>
      <c r="D244" s="11">
        <v>1.3007422574865626</v>
      </c>
      <c r="E244" s="11">
        <v>0.8676085369519474</v>
      </c>
      <c r="F244" s="11">
        <v>1.0328697034372454</v>
      </c>
      <c r="G244" s="11">
        <v>5.6014212561396173E-2</v>
      </c>
      <c r="I244" s="15">
        <v>0.4130003135123837</v>
      </c>
      <c r="J244" s="15">
        <f>I244-I243</f>
        <v>-1.0753048788464614E-2</v>
      </c>
      <c r="K244" s="15"/>
      <c r="L244" s="29">
        <v>9.5690000000000008</v>
      </c>
      <c r="M244" s="29">
        <v>5.0819999999999999</v>
      </c>
      <c r="N244" s="15"/>
      <c r="P244" s="15">
        <f t="shared" si="24"/>
        <v>3.8330633804516622E-3</v>
      </c>
      <c r="Q244" s="15">
        <f t="shared" si="25"/>
        <v>-7.4269729305953243E-3</v>
      </c>
      <c r="R244" s="15">
        <f t="shared" si="26"/>
        <v>2.4032795179835612E-4</v>
      </c>
      <c r="S244" s="15">
        <f t="shared" si="27"/>
        <v>8.3541100313716087E-4</v>
      </c>
      <c r="T244" s="15">
        <f t="shared" si="28"/>
        <v>-6.6577348670948692E-3</v>
      </c>
      <c r="U244" s="15">
        <f t="shared" si="23"/>
        <v>-1.5771433261615999E-3</v>
      </c>
      <c r="W244" s="15">
        <f xml:space="preserve"> -(G244/G243-1)*([8]CpteExploitation!$EG250+[8]CpteExploitation!$HD250)/([8]CpteExploitation!$L250)</f>
        <v>-1.5966665237384021E-3</v>
      </c>
    </row>
    <row r="245" spans="1:23" x14ac:dyDescent="0.25">
      <c r="A245" s="14" t="s">
        <v>423</v>
      </c>
      <c r="B245" s="11">
        <v>4.2820192266241321E-2</v>
      </c>
      <c r="C245" s="11">
        <v>2.0630283783357763E-2</v>
      </c>
      <c r="D245" s="11">
        <v>1.3013211382113821</v>
      </c>
      <c r="E245" s="11">
        <v>0.86618959348191582</v>
      </c>
      <c r="F245" s="11">
        <v>0.98975745891037936</v>
      </c>
      <c r="G245" s="11">
        <v>5.7632565613283337E-2</v>
      </c>
      <c r="I245" s="15">
        <v>0.39357257632565606</v>
      </c>
      <c r="J245" s="15">
        <f>I245-I244</f>
        <v>-1.9427737186727634E-2</v>
      </c>
      <c r="K245" s="15"/>
      <c r="L245" s="29">
        <v>9.3350000000000009</v>
      </c>
      <c r="M245" s="29">
        <v>5.1219999999999999</v>
      </c>
      <c r="N245" s="15"/>
      <c r="P245" s="15">
        <f t="shared" si="24"/>
        <v>1.106645002587921E-2</v>
      </c>
      <c r="Q245" s="15">
        <f t="shared" si="25"/>
        <v>-6.2914111583354335E-3</v>
      </c>
      <c r="R245" s="15">
        <f t="shared" si="26"/>
        <v>-2.3635562669763953E-4</v>
      </c>
      <c r="S245" s="15">
        <f t="shared" si="27"/>
        <v>8.6857911634500315E-4</v>
      </c>
      <c r="T245" s="15">
        <f t="shared" si="28"/>
        <v>-2.2167830969812938E-2</v>
      </c>
      <c r="U245" s="15">
        <f t="shared" si="23"/>
        <v>-2.6671685741058368E-3</v>
      </c>
      <c r="W245" s="15">
        <f xml:space="preserve"> -(G245/G244-1)*([8]CpteExploitation!$EG251+[8]CpteExploitation!$HD251)/([8]CpteExploitation!$L251)</f>
        <v>-1.6183530518871657E-3</v>
      </c>
    </row>
    <row r="246" spans="1:23" x14ac:dyDescent="0.25">
      <c r="A246" s="14" t="s">
        <v>424</v>
      </c>
      <c r="B246" s="11">
        <v>4.3418825673740398E-2</v>
      </c>
      <c r="C246" s="11">
        <v>2.0783559552608227E-2</v>
      </c>
      <c r="D246" s="11">
        <v>1.2988883274381</v>
      </c>
      <c r="E246" s="11">
        <v>0.86494814043310331</v>
      </c>
      <c r="F246" s="11">
        <v>0.9759729484382399</v>
      </c>
      <c r="G246" s="11">
        <v>4.4051446945337615E-2</v>
      </c>
      <c r="I246" s="15">
        <v>0.40482315112540196</v>
      </c>
      <c r="J246" s="15">
        <f>I246-I245</f>
        <v>1.1250574799745894E-2</v>
      </c>
      <c r="K246" s="15"/>
      <c r="L246" s="29">
        <v>9.33</v>
      </c>
      <c r="M246" s="29">
        <v>5.141</v>
      </c>
      <c r="N246" s="15"/>
      <c r="P246" s="15">
        <f t="shared" si="24"/>
        <v>7.6707457550526078E-3</v>
      </c>
      <c r="Q246" s="15">
        <f t="shared" si="25"/>
        <v>-4.0765573290877984E-3</v>
      </c>
      <c r="R246" s="15">
        <f t="shared" si="26"/>
        <v>1.0257678846961051E-3</v>
      </c>
      <c r="S246" s="15">
        <f t="shared" si="27"/>
        <v>7.8639834253346459E-4</v>
      </c>
      <c r="T246" s="15">
        <f t="shared" si="28"/>
        <v>-7.6416618553967102E-3</v>
      </c>
      <c r="U246" s="15">
        <f t="shared" si="23"/>
        <v>1.3485882001948224E-2</v>
      </c>
      <c r="W246" s="15">
        <f xml:space="preserve"> -(G246/G245-1)*([8]CpteExploitation!$EG252+[8]CpteExploitation!$HD252)/([8]CpteExploitation!$L252)</f>
        <v>1.3581118667945726E-2</v>
      </c>
    </row>
    <row r="247" spans="1:23" x14ac:dyDescent="0.25">
      <c r="A247" s="14" t="s">
        <v>425</v>
      </c>
      <c r="B247" s="11">
        <v>4.3360691144708426E-2</v>
      </c>
      <c r="C247" s="11">
        <v>2.0672087516184354E-2</v>
      </c>
      <c r="D247" s="11">
        <v>1.2984398590840462</v>
      </c>
      <c r="E247" s="11">
        <v>0.86440604751619876</v>
      </c>
      <c r="F247" s="11">
        <v>0.93547622747357217</v>
      </c>
      <c r="G247" s="11">
        <v>4.589291652810109E-2</v>
      </c>
      <c r="I247" s="15">
        <v>0.38199756124598161</v>
      </c>
      <c r="J247" s="15">
        <f>I247-I246</f>
        <v>-2.2825589879420349E-2</v>
      </c>
      <c r="K247" s="15"/>
      <c r="L247" s="29">
        <v>9.0210000000000008</v>
      </c>
      <c r="M247" s="29">
        <v>5.16</v>
      </c>
      <c r="N247" s="15"/>
      <c r="P247" s="15">
        <f t="shared" si="24"/>
        <v>-7.3777179038766159E-4</v>
      </c>
      <c r="Q247" s="15">
        <f t="shared" si="25"/>
        <v>2.9553707113063469E-3</v>
      </c>
      <c r="R247" s="15">
        <f t="shared" si="26"/>
        <v>1.9025056220203844E-4</v>
      </c>
      <c r="S247" s="15">
        <f t="shared" si="27"/>
        <v>3.4534217788793962E-4</v>
      </c>
      <c r="T247" s="15">
        <f t="shared" si="28"/>
        <v>-2.286378036360048E-2</v>
      </c>
      <c r="U247" s="15">
        <f t="shared" si="23"/>
        <v>-2.7150011768285291E-3</v>
      </c>
      <c r="W247" s="15">
        <f xml:space="preserve"> -(G247/G246-1)*([8]CpteExploitation!$EG253+[8]CpteExploitation!$HD253)/([8]CpteExploitation!$L253)</f>
        <v>-1.8414695827634754E-3</v>
      </c>
    </row>
    <row r="248" spans="1:23" x14ac:dyDescent="0.25">
      <c r="A248" s="14" t="s">
        <v>426</v>
      </c>
      <c r="B248" s="11">
        <v>4.401882881326654E-2</v>
      </c>
      <c r="C248" s="11">
        <v>2.0659320349026847E-2</v>
      </c>
      <c r="D248" s="11">
        <v>1.2991710625470987</v>
      </c>
      <c r="E248" s="11">
        <v>0.86452755225427536</v>
      </c>
      <c r="F248" s="11">
        <v>0.94164927175460111</v>
      </c>
      <c r="G248" s="11">
        <v>4.5459465310098493E-2</v>
      </c>
      <c r="I248" s="15">
        <v>0.39452321679835478</v>
      </c>
      <c r="J248" s="15">
        <f>I248-I247</f>
        <v>1.2525655552373172E-2</v>
      </c>
      <c r="K248" s="15"/>
      <c r="L248" s="29">
        <v>9.2390000000000008</v>
      </c>
      <c r="M248" s="29">
        <v>5.1719999999999997</v>
      </c>
      <c r="N248" s="15"/>
      <c r="P248" s="15">
        <f t="shared" si="24"/>
        <v>8.6819158321249333E-3</v>
      </c>
      <c r="Q248" s="15">
        <f t="shared" si="25"/>
        <v>3.5326875551944443E-4</v>
      </c>
      <c r="R248" s="15">
        <f t="shared" si="26"/>
        <v>-3.221153488715376E-4</v>
      </c>
      <c r="S248" s="15">
        <f t="shared" si="27"/>
        <v>-8.0402663482452525E-5</v>
      </c>
      <c r="T248" s="15">
        <f t="shared" si="28"/>
        <v>3.7745193447825732E-3</v>
      </c>
      <c r="U248" s="15">
        <f t="shared" si="23"/>
        <v>1.1846963230021084E-4</v>
      </c>
      <c r="W248" s="15">
        <f xml:space="preserve"> -(G248/G247-1)*([8]CpteExploitation!$EG254+[8]CpteExploitation!$HD254)/([8]CpteExploitation!$L254)</f>
        <v>4.3345121800259726E-4</v>
      </c>
    </row>
    <row r="249" spans="1:23" x14ac:dyDescent="0.25">
      <c r="A249" s="14" t="s">
        <v>427</v>
      </c>
      <c r="B249" s="11">
        <v>4.3058642502991962E-2</v>
      </c>
      <c r="C249" s="11">
        <v>2.0533186349668262E-2</v>
      </c>
      <c r="D249" s="11">
        <v>1.299800796812749</v>
      </c>
      <c r="E249" s="11">
        <v>0.86544708497179001</v>
      </c>
      <c r="F249" s="11">
        <v>0.95981980365304076</v>
      </c>
      <c r="G249" s="11">
        <v>4.5931477516059957E-2</v>
      </c>
      <c r="I249" s="15">
        <v>0.39518201284796572</v>
      </c>
      <c r="J249" s="15">
        <f>I249-I248</f>
        <v>6.5879604961094351E-4</v>
      </c>
      <c r="K249" s="15"/>
      <c r="L249" s="29">
        <v>9.34</v>
      </c>
      <c r="M249" s="29">
        <v>5.22</v>
      </c>
      <c r="N249" s="15"/>
      <c r="P249" s="15">
        <f t="shared" si="24"/>
        <v>-1.221098156442379E-2</v>
      </c>
      <c r="Q249" s="15">
        <f t="shared" si="25"/>
        <v>3.4178239233576364E-3</v>
      </c>
      <c r="R249" s="15">
        <f t="shared" si="26"/>
        <v>-2.7134669461566273E-4</v>
      </c>
      <c r="S249" s="15">
        <f t="shared" si="27"/>
        <v>-5.9541791379052198E-4</v>
      </c>
      <c r="T249" s="15">
        <f t="shared" si="28"/>
        <v>1.0802195044672972E-2</v>
      </c>
      <c r="U249" s="15">
        <f t="shared" si="23"/>
        <v>-4.8347674558969073E-4</v>
      </c>
      <c r="W249" s="15">
        <f xml:space="preserve"> -(G249/G248-1)*([8]CpteExploitation!$EG255+[8]CpteExploitation!$HD255)/([8]CpteExploitation!$L255)</f>
        <v>-4.7201220596146583E-4</v>
      </c>
    </row>
    <row r="250" spans="1:23" x14ac:dyDescent="0.25">
      <c r="A250" s="14" t="s">
        <v>428</v>
      </c>
      <c r="B250" s="11">
        <v>4.4444444444444439E-2</v>
      </c>
      <c r="C250" s="11">
        <v>2.0293473604864092E-2</v>
      </c>
      <c r="D250" s="11">
        <v>1.304100790513834</v>
      </c>
      <c r="E250" s="11">
        <v>0.86693735989510634</v>
      </c>
      <c r="F250" s="11">
        <v>0.95988824634197301</v>
      </c>
      <c r="G250" s="11">
        <v>4.472290138549307E-2</v>
      </c>
      <c r="I250" s="15">
        <v>0.41748166259168701</v>
      </c>
      <c r="J250" s="15">
        <f>I250-I249</f>
        <v>2.2299649743721284E-2</v>
      </c>
      <c r="K250" s="15"/>
      <c r="L250" s="29">
        <v>9.8160000000000007</v>
      </c>
      <c r="M250" s="29">
        <v>5.2789999999999999</v>
      </c>
      <c r="N250" s="15"/>
      <c r="P250" s="15">
        <f t="shared" si="24"/>
        <v>1.7987237058189064E-2</v>
      </c>
      <c r="Q250" s="15">
        <f t="shared" si="25"/>
        <v>6.524667773300844E-3</v>
      </c>
      <c r="R250" s="15">
        <f t="shared" si="26"/>
        <v>-1.8489052145136704E-3</v>
      </c>
      <c r="S250" s="15">
        <f t="shared" si="27"/>
        <v>-9.6238645291343177E-4</v>
      </c>
      <c r="T250" s="15">
        <f t="shared" si="28"/>
        <v>3.9852996762388296E-5</v>
      </c>
      <c r="U250" s="15">
        <f t="shared" si="23"/>
        <v>5.5918358289608924E-4</v>
      </c>
      <c r="W250" s="15">
        <f xml:space="preserve"> -(G250/G249-1)*([8]CpteExploitation!$EG256+[8]CpteExploitation!$HD256)/([8]CpteExploitation!$L256)</f>
        <v>1.2085761305668844E-3</v>
      </c>
    </row>
    <row r="251" spans="1:23" x14ac:dyDescent="0.25">
      <c r="A251" s="14" t="s">
        <v>429</v>
      </c>
      <c r="B251" s="11">
        <v>4.4167472361175332E-2</v>
      </c>
      <c r="C251" s="11">
        <v>2.0199630062639539E-2</v>
      </c>
      <c r="D251" s="11">
        <v>1.3079941147621381</v>
      </c>
      <c r="E251" s="11">
        <v>0.8678380764218756</v>
      </c>
      <c r="F251" s="11">
        <v>0.95351045070711038</v>
      </c>
      <c r="G251" s="11">
        <v>4.6238644483004999E-2</v>
      </c>
      <c r="I251" s="15">
        <v>0.40930897213432677</v>
      </c>
      <c r="J251" s="15">
        <f>I251-I250</f>
        <v>-8.1726904573602432E-3</v>
      </c>
      <c r="K251" s="15"/>
      <c r="L251" s="29">
        <v>9.7970000000000006</v>
      </c>
      <c r="M251" s="29">
        <v>5.3339999999999996</v>
      </c>
      <c r="N251" s="15"/>
      <c r="P251" s="15">
        <f t="shared" si="24"/>
        <v>-3.3514722514768024E-3</v>
      </c>
      <c r="Q251" s="15">
        <f t="shared" si="25"/>
        <v>2.486938889381821E-3</v>
      </c>
      <c r="R251" s="15">
        <f t="shared" si="26"/>
        <v>-1.6055599589583892E-3</v>
      </c>
      <c r="S251" s="15">
        <f t="shared" si="27"/>
        <v>-5.5874998547233133E-4</v>
      </c>
      <c r="T251" s="15">
        <f t="shared" si="28"/>
        <v>-3.5732799077252413E-3</v>
      </c>
      <c r="U251" s="15">
        <f t="shared" si="23"/>
        <v>-1.5705672431092998E-3</v>
      </c>
      <c r="W251" s="15">
        <f xml:space="preserve"> -(G251/G250-1)*([8]CpteExploitation!$EG257+[8]CpteExploitation!$HD257)/([8]CpteExploitation!$L257)</f>
        <v>-1.5157430975119332E-3</v>
      </c>
    </row>
    <row r="252" spans="1:23" x14ac:dyDescent="0.25">
      <c r="A252" s="14" t="s">
        <v>430</v>
      </c>
      <c r="B252" s="11">
        <v>4.3770354906054285E-2</v>
      </c>
      <c r="C252" s="11">
        <v>2.020603333606262E-2</v>
      </c>
      <c r="D252" s="11">
        <v>1.3091306459446332</v>
      </c>
      <c r="E252" s="11">
        <v>0.86818371607515665</v>
      </c>
      <c r="F252" s="11">
        <v>0.95680621302456315</v>
      </c>
      <c r="G252" s="11">
        <v>4.7197640117994107E-2</v>
      </c>
      <c r="I252" s="15">
        <v>0.40433323161428136</v>
      </c>
      <c r="J252" s="15">
        <f>I252-I251</f>
        <v>-4.9757405200454019E-3</v>
      </c>
      <c r="K252" s="15"/>
      <c r="L252" s="29">
        <v>9.8309999999999995</v>
      </c>
      <c r="M252" s="29">
        <v>5.391</v>
      </c>
      <c r="N252" s="15"/>
      <c r="P252" s="15">
        <f t="shared" si="24"/>
        <v>-4.8952664339825406E-3</v>
      </c>
      <c r="Q252" s="15">
        <f t="shared" si="25"/>
        <v>-1.7259115468132012E-4</v>
      </c>
      <c r="R252" s="15">
        <f t="shared" si="26"/>
        <v>-4.7308095970347426E-4</v>
      </c>
      <c r="S252" s="15">
        <f t="shared" si="27"/>
        <v>-2.1684267852857693E-4</v>
      </c>
      <c r="T252" s="15">
        <f t="shared" si="28"/>
        <v>1.8818730801212439E-3</v>
      </c>
      <c r="U252" s="15">
        <f t="shared" si="23"/>
        <v>-1.099832373270734E-3</v>
      </c>
      <c r="W252" s="15">
        <f xml:space="preserve"> -(G252/G251-1)*([8]CpteExploitation!$EG258+[8]CpteExploitation!$HD258)/([8]CpteExploitation!$L258)</f>
        <v>-9.5899563498911048E-4</v>
      </c>
    </row>
    <row r="253" spans="1:23" x14ac:dyDescent="0.25">
      <c r="A253" s="14" t="s">
        <v>431</v>
      </c>
      <c r="B253" s="11">
        <v>4.3909147739112316E-2</v>
      </c>
      <c r="C253" s="11">
        <v>2.0230414382971552E-2</v>
      </c>
      <c r="D253" s="11">
        <v>1.3121080559575495</v>
      </c>
      <c r="E253" s="11">
        <v>0.86797249426963963</v>
      </c>
      <c r="F253" s="11">
        <v>0.92934754258393204</v>
      </c>
      <c r="G253" s="11">
        <v>5.0129735339906598E-2</v>
      </c>
      <c r="I253" s="15">
        <v>0.38536585365853659</v>
      </c>
      <c r="J253" s="15">
        <f>I253-I252</f>
        <v>-1.8967377955744769E-2</v>
      </c>
      <c r="K253" s="15"/>
      <c r="L253" s="29">
        <v>9.6349999999999998</v>
      </c>
      <c r="M253" s="29">
        <v>5.44</v>
      </c>
      <c r="N253" s="15"/>
      <c r="P253" s="15">
        <f t="shared" si="24"/>
        <v>1.7388359414746044E-3</v>
      </c>
      <c r="Q253" s="15">
        <f t="shared" si="25"/>
        <v>-6.6167224932555237E-4</v>
      </c>
      <c r="R253" s="15">
        <f t="shared" si="26"/>
        <v>-1.2471746956758405E-3</v>
      </c>
      <c r="S253" s="15">
        <f t="shared" si="27"/>
        <v>1.3341318446382053E-4</v>
      </c>
      <c r="T253" s="15">
        <f t="shared" si="28"/>
        <v>-1.5737188748429814E-2</v>
      </c>
      <c r="U253" s="15">
        <f t="shared" si="23"/>
        <v>-3.1935913882519887E-3</v>
      </c>
      <c r="W253" s="15">
        <f xml:space="preserve"> -(G253/G252-1)*([8]CpteExploitation!$EG259+[8]CpteExploitation!$HD259)/([8]CpteExploitation!$L259)</f>
        <v>-2.9320952219124936E-3</v>
      </c>
    </row>
    <row r="254" spans="1:23" x14ac:dyDescent="0.25">
      <c r="A254" s="14" t="s">
        <v>432</v>
      </c>
      <c r="B254" s="11">
        <v>4.3179836399119702E-2</v>
      </c>
      <c r="C254" s="11">
        <v>2.0242617850139245E-2</v>
      </c>
      <c r="D254" s="11">
        <v>1.310484834010031</v>
      </c>
      <c r="E254" s="11">
        <v>0.86725075779595562</v>
      </c>
      <c r="F254" s="11">
        <v>0.92130215488102174</v>
      </c>
      <c r="G254" s="11">
        <v>5.080101180438449E-2</v>
      </c>
      <c r="I254" s="15">
        <v>0.37088954468802704</v>
      </c>
      <c r="J254" s="15">
        <f>I254-I253</f>
        <v>-1.4476308970509555E-2</v>
      </c>
      <c r="K254" s="15"/>
      <c r="L254" s="29">
        <v>9.4879999999999995</v>
      </c>
      <c r="M254" s="29">
        <v>5.4870000000000001</v>
      </c>
      <c r="N254" s="15"/>
      <c r="P254" s="15">
        <f t="shared" si="24"/>
        <v>-9.3778901114076815E-3</v>
      </c>
      <c r="Q254" s="15">
        <f t="shared" si="25"/>
        <v>-3.4058509588623663E-4</v>
      </c>
      <c r="R254" s="15">
        <f t="shared" si="26"/>
        <v>6.9848242806557241E-4</v>
      </c>
      <c r="S254" s="15">
        <f t="shared" si="27"/>
        <v>4.6948300026443987E-4</v>
      </c>
      <c r="T254" s="15">
        <f t="shared" si="28"/>
        <v>-4.8878289931960335E-3</v>
      </c>
      <c r="U254" s="15">
        <f t="shared" si="23"/>
        <v>-1.0379701983496154E-3</v>
      </c>
      <c r="W254" s="15">
        <f xml:space="preserve"> -(G254/G253-1)*([8]CpteExploitation!$EG260+[8]CpteExploitation!$HD260)/([8]CpteExploitation!$L260)</f>
        <v>-6.712764644778975E-4</v>
      </c>
    </row>
    <row r="255" spans="1:23" x14ac:dyDescent="0.25">
      <c r="A255" s="14" t="s">
        <v>433</v>
      </c>
      <c r="B255" s="11">
        <v>4.339528708927979E-2</v>
      </c>
      <c r="C255" s="11">
        <v>2.0327229267626402E-2</v>
      </c>
      <c r="D255" s="11">
        <v>1.3123664846902445</v>
      </c>
      <c r="E255" s="11">
        <v>0.8662462661798872</v>
      </c>
      <c r="F255" s="11">
        <v>0.94078673906798727</v>
      </c>
      <c r="G255" s="11">
        <v>5.0163800163800162E-2</v>
      </c>
      <c r="I255" s="15">
        <v>0.38380425880425878</v>
      </c>
      <c r="J255" s="15">
        <f>I255-I254</f>
        <v>1.291471411623174E-2</v>
      </c>
      <c r="K255" s="15"/>
      <c r="L255" s="29">
        <v>9.7680000000000007</v>
      </c>
      <c r="M255" s="29">
        <v>5.5289999999999999</v>
      </c>
      <c r="N255" s="15"/>
      <c r="P255" s="15">
        <f t="shared" si="24"/>
        <v>2.8855405467063206E-3</v>
      </c>
      <c r="Q255" s="15">
        <f t="shared" si="25"/>
        <v>-2.4172556199814768E-3</v>
      </c>
      <c r="R255" s="15">
        <f t="shared" si="26"/>
        <v>-8.3036165662455838E-4</v>
      </c>
      <c r="S255" s="15">
        <f t="shared" si="27"/>
        <v>6.6982586325194885E-4</v>
      </c>
      <c r="T255" s="15">
        <f t="shared" si="28"/>
        <v>1.2230644396567146E-2</v>
      </c>
      <c r="U255" s="15">
        <f t="shared" si="23"/>
        <v>3.7632058631235921E-4</v>
      </c>
      <c r="W255" s="15">
        <f xml:space="preserve"> -(G255/G254-1)*([8]CpteExploitation!$EG261+[8]CpteExploitation!$HD261)/([8]CpteExploitation!$L261)</f>
        <v>6.3721164058432879E-4</v>
      </c>
    </row>
    <row r="256" spans="1:23" x14ac:dyDescent="0.25">
      <c r="A256" s="14" t="s">
        <v>434</v>
      </c>
      <c r="B256" s="11">
        <v>4.3024268823895456E-2</v>
      </c>
      <c r="C256" s="11">
        <v>2.0476387690976414E-2</v>
      </c>
      <c r="D256" s="11">
        <v>1.3119395941481828</v>
      </c>
      <c r="E256" s="11">
        <v>0.86471686372121959</v>
      </c>
      <c r="F256" s="11">
        <v>0.99117636217530203</v>
      </c>
      <c r="G256" s="11">
        <v>4.9083961986871753E-2</v>
      </c>
      <c r="I256" s="15">
        <v>0.40628980111688057</v>
      </c>
      <c r="J256" s="15">
        <f>I256-I255</f>
        <v>2.2485542312621787E-2</v>
      </c>
      <c r="K256" s="15"/>
      <c r="L256" s="29">
        <v>10.207000000000001</v>
      </c>
      <c r="M256" s="29">
        <v>5.56</v>
      </c>
      <c r="N256" s="15"/>
      <c r="P256" s="15">
        <f t="shared" si="24"/>
        <v>-4.8394238867860142E-3</v>
      </c>
      <c r="Q256" s="15">
        <f t="shared" si="25"/>
        <v>-4.1534648317532548E-3</v>
      </c>
      <c r="R256" s="15">
        <f t="shared" si="26"/>
        <v>1.8412058289372536E-4</v>
      </c>
      <c r="S256" s="15">
        <f t="shared" si="27"/>
        <v>9.9935858438535076E-4</v>
      </c>
      <c r="T256" s="15">
        <f t="shared" si="28"/>
        <v>3.0317323778986736E-2</v>
      </c>
      <c r="U256" s="15">
        <f t="shared" si="23"/>
        <v>-2.2371915104756057E-5</v>
      </c>
      <c r="W256" s="15">
        <f xml:space="preserve"> -(G256/G255-1)*([8]CpteExploitation!$EG262+[8]CpteExploitation!$HD262)/([8]CpteExploitation!$L262)</f>
        <v>1.0798381769284091E-3</v>
      </c>
    </row>
    <row r="257" spans="1:23" x14ac:dyDescent="0.25">
      <c r="A257" s="14" t="s">
        <v>435</v>
      </c>
      <c r="B257" s="11">
        <v>4.4049156425744633E-2</v>
      </c>
      <c r="C257" s="11">
        <v>2.0653128365575542E-2</v>
      </c>
      <c r="D257" s="11">
        <v>1.3160122266635317</v>
      </c>
      <c r="E257" s="11">
        <v>0.86269527181837113</v>
      </c>
      <c r="F257" s="11">
        <v>0.9999499346010452</v>
      </c>
      <c r="G257" s="11">
        <v>4.926764314247669E-2</v>
      </c>
      <c r="I257" s="15">
        <v>0.41839452159026064</v>
      </c>
      <c r="J257" s="15">
        <f>I257-I256</f>
        <v>1.2104720473380071E-2</v>
      </c>
      <c r="K257" s="15"/>
      <c r="L257" s="29">
        <v>10.513999999999999</v>
      </c>
      <c r="M257" s="29">
        <v>5.5970000000000004</v>
      </c>
      <c r="N257" s="15"/>
      <c r="P257" s="15">
        <f t="shared" si="24"/>
        <v>1.2975957601731883E-2</v>
      </c>
      <c r="Q257" s="15">
        <f t="shared" si="25"/>
        <v>-4.7017533365854612E-3</v>
      </c>
      <c r="R257" s="15">
        <f t="shared" si="26"/>
        <v>-1.6909784069803996E-3</v>
      </c>
      <c r="S257" s="15">
        <f t="shared" si="27"/>
        <v>1.2734920482651989E-3</v>
      </c>
      <c r="T257" s="15">
        <f t="shared" si="28"/>
        <v>4.8217224310544305E-3</v>
      </c>
      <c r="U257" s="15">
        <f t="shared" si="23"/>
        <v>-5.737198641055808E-4</v>
      </c>
      <c r="W257" s="15">
        <f xml:space="preserve"> -(G257/G256-1)*([8]CpteExploitation!$EG263+[8]CpteExploitation!$HD263)/([8]CpteExploitation!$L263)</f>
        <v>-1.8368115560493187E-4</v>
      </c>
    </row>
    <row r="258" spans="1:23" x14ac:dyDescent="0.25">
      <c r="A258" s="14" t="s">
        <v>436</v>
      </c>
      <c r="B258" s="11">
        <v>4.3198997703069536E-2</v>
      </c>
      <c r="C258" s="11">
        <v>2.068798419745637E-2</v>
      </c>
      <c r="D258" s="11">
        <v>1.3154677950164553</v>
      </c>
      <c r="E258" s="11">
        <v>0.86030486531634998</v>
      </c>
      <c r="F258" s="11">
        <v>1.0164402202997957</v>
      </c>
      <c r="G258" s="11">
        <v>4.9547403525488323E-2</v>
      </c>
      <c r="I258" s="15">
        <v>0.41724630776560268</v>
      </c>
      <c r="J258" s="15">
        <f>I258-I257</f>
        <v>-1.1482138246579621E-3</v>
      </c>
      <c r="K258" s="15"/>
      <c r="L258" s="29">
        <v>10.494999999999999</v>
      </c>
      <c r="M258" s="29">
        <v>5.5960000000000001</v>
      </c>
      <c r="N258" s="15"/>
      <c r="P258" s="15">
        <f t="shared" si="24"/>
        <v>-1.0274241115726246E-2</v>
      </c>
      <c r="Q258" s="15">
        <f t="shared" si="25"/>
        <v>-8.9841489199322412E-4</v>
      </c>
      <c r="R258" s="15">
        <f t="shared" si="26"/>
        <v>2.2022710624079535E-4</v>
      </c>
      <c r="S258" s="15">
        <f t="shared" si="27"/>
        <v>1.4750328004146545E-3</v>
      </c>
      <c r="T258" s="15">
        <f t="shared" si="28"/>
        <v>8.7788425080640529E-3</v>
      </c>
      <c r="U258" s="15">
        <f t="shared" si="23"/>
        <v>-4.4966023165799417E-4</v>
      </c>
      <c r="W258" s="15">
        <f xml:space="preserve"> -(G258/G257-1)*([8]CpteExploitation!$EG264+[8]CpteExploitation!$HD264)/([8]CpteExploitation!$L264)</f>
        <v>-2.7976038301163607E-4</v>
      </c>
    </row>
    <row r="259" spans="1:23" x14ac:dyDescent="0.25">
      <c r="A259" s="14" t="s">
        <v>437</v>
      </c>
      <c r="B259" s="11">
        <v>4.338741293739834E-2</v>
      </c>
      <c r="C259" s="11">
        <v>2.0828465823047808E-2</v>
      </c>
      <c r="D259" s="11">
        <v>1.316429072213134</v>
      </c>
      <c r="E259" s="11">
        <v>0.85853109229678437</v>
      </c>
      <c r="F259" s="11">
        <v>1.0119164705984971</v>
      </c>
      <c r="G259" s="11">
        <v>4.9781077479535495E-2</v>
      </c>
      <c r="I259" s="15">
        <v>0.41404911479154766</v>
      </c>
      <c r="J259" s="15">
        <f>I259-I258</f>
        <v>-3.1971929740550187E-3</v>
      </c>
      <c r="K259" s="15"/>
      <c r="L259" s="29">
        <v>10.506</v>
      </c>
      <c r="M259" s="29">
        <v>5.633</v>
      </c>
      <c r="N259" s="15"/>
      <c r="P259" s="15">
        <f t="shared" si="24"/>
        <v>2.3256138608406551E-3</v>
      </c>
      <c r="Q259" s="15">
        <f t="shared" si="25"/>
        <v>-3.6207339245075041E-3</v>
      </c>
      <c r="R259" s="15">
        <f t="shared" si="26"/>
        <v>-3.8964013288911276E-4</v>
      </c>
      <c r="S259" s="15">
        <f t="shared" si="27"/>
        <v>1.0993625247333843E-3</v>
      </c>
      <c r="T259" s="15">
        <f t="shared" si="28"/>
        <v>-2.3730778663658561E-3</v>
      </c>
      <c r="U259" s="15">
        <f t="shared" si="23"/>
        <v>-2.3871743586658441E-4</v>
      </c>
      <c r="W259" s="15">
        <f xml:space="preserve"> -(G259/G258-1)*([8]CpteExploitation!$EG265+[8]CpteExploitation!$HD265)/([8]CpteExploitation!$L265)</f>
        <v>-2.3367395404717042E-4</v>
      </c>
    </row>
    <row r="260" spans="1:23" x14ac:dyDescent="0.25">
      <c r="A260" s="14" t="s">
        <v>438</v>
      </c>
      <c r="B260" s="11">
        <v>4.2889576883384933E-2</v>
      </c>
      <c r="C260" s="11">
        <v>2.0760529482551141E-2</v>
      </c>
      <c r="D260" s="11">
        <v>1.317876188268027</v>
      </c>
      <c r="E260" s="11">
        <v>0.85758513931888547</v>
      </c>
      <c r="F260" s="11">
        <v>0.99826756496631375</v>
      </c>
      <c r="G260" s="11">
        <v>5.0424219051291928E-2</v>
      </c>
      <c r="I260" s="15">
        <v>0.40156189741612031</v>
      </c>
      <c r="J260" s="15">
        <f>I260-I259</f>
        <v>-1.2487217375427351E-2</v>
      </c>
      <c r="K260" s="15"/>
      <c r="L260" s="29">
        <v>10.372</v>
      </c>
      <c r="M260" s="29">
        <v>5.6840000000000002</v>
      </c>
      <c r="N260" s="15"/>
      <c r="P260" s="15">
        <f t="shared" si="24"/>
        <v>-6.1521220854081089E-3</v>
      </c>
      <c r="Q260" s="15">
        <f t="shared" si="25"/>
        <v>1.7488284990052757E-3</v>
      </c>
      <c r="R260" s="15">
        <f t="shared" si="26"/>
        <v>-5.8939744897080028E-4</v>
      </c>
      <c r="S260" s="15">
        <f t="shared" si="27"/>
        <v>5.907665206670358E-4</v>
      </c>
      <c r="T260" s="15">
        <f t="shared" si="28"/>
        <v>-7.2319517679058573E-3</v>
      </c>
      <c r="U260" s="15">
        <f t="shared" ref="U260:U298" si="29">J260-P260-Q260-R260-S260-T260</f>
        <v>-8.5334109281489517E-4</v>
      </c>
      <c r="W260" s="15">
        <f xml:space="preserve"> -(G260/G259-1)*([8]CpteExploitation!$EG266+[8]CpteExploitation!$HD266)/([8]CpteExploitation!$L266)</f>
        <v>-6.4314157175643285E-4</v>
      </c>
    </row>
    <row r="261" spans="1:23" x14ac:dyDescent="0.25">
      <c r="A261" s="14" t="s">
        <v>439</v>
      </c>
      <c r="B261" s="11">
        <v>4.32535651891277E-2</v>
      </c>
      <c r="C261" s="11">
        <v>2.0708721688259307E-2</v>
      </c>
      <c r="D261" s="11">
        <v>1.3155606407322653</v>
      </c>
      <c r="E261" s="11">
        <v>0.85763620850769917</v>
      </c>
      <c r="F261" s="11">
        <v>0.97222660568841335</v>
      </c>
      <c r="G261" s="11">
        <v>5.0159466512032465E-2</v>
      </c>
      <c r="I261" s="15">
        <v>0.39422054701845943</v>
      </c>
      <c r="J261" s="15">
        <f>I261-I260</f>
        <v>-7.3413503976608729E-3</v>
      </c>
      <c r="K261" s="15"/>
      <c r="L261" s="29">
        <v>10.347</v>
      </c>
      <c r="M261" s="29">
        <v>5.7489999999999997</v>
      </c>
      <c r="N261" s="15"/>
      <c r="P261" s="15">
        <f t="shared" si="24"/>
        <v>4.6507953560113811E-3</v>
      </c>
      <c r="Q261" s="15">
        <f t="shared" si="25"/>
        <v>1.3675658210446015E-3</v>
      </c>
      <c r="R261" s="15">
        <f t="shared" si="26"/>
        <v>9.628766411241956E-4</v>
      </c>
      <c r="S261" s="15">
        <f t="shared" si="27"/>
        <v>-3.2634222781552686E-5</v>
      </c>
      <c r="T261" s="15">
        <f t="shared" si="28"/>
        <v>-1.4295573376940991E-2</v>
      </c>
      <c r="U261" s="15">
        <f t="shared" si="29"/>
        <v>5.6193838814926761E-6</v>
      </c>
      <c r="W261" s="15">
        <f xml:space="preserve"> -(G261/G260-1)*([8]CpteExploitation!$EG267+[8]CpteExploitation!$HD267)/([8]CpteExploitation!$L267)</f>
        <v>2.6475253925946335E-4</v>
      </c>
    </row>
    <row r="262" spans="1:23" x14ac:dyDescent="0.25">
      <c r="A262" s="14" t="s">
        <v>440</v>
      </c>
      <c r="B262" s="11">
        <v>4.3331331331331331E-2</v>
      </c>
      <c r="C262" s="11">
        <v>2.0630086869546576E-2</v>
      </c>
      <c r="D262" s="11">
        <v>1.3165500112892301</v>
      </c>
      <c r="E262" s="11">
        <v>0.85805805805805813</v>
      </c>
      <c r="F262" s="11">
        <v>0.97689297360446825</v>
      </c>
      <c r="G262" s="11">
        <v>4.7021055613256542E-2</v>
      </c>
      <c r="I262" s="15">
        <v>0.40241714663393446</v>
      </c>
      <c r="J262" s="15">
        <f>I262-I261</f>
        <v>8.1965996154750309E-3</v>
      </c>
      <c r="K262" s="15"/>
      <c r="L262" s="29">
        <v>10.590999999999999</v>
      </c>
      <c r="M262" s="29">
        <v>5.8310000000000004</v>
      </c>
      <c r="N262" s="15"/>
      <c r="P262" s="15">
        <f t="shared" si="24"/>
        <v>9.989563331956222E-4</v>
      </c>
      <c r="Q262" s="15">
        <f t="shared" si="25"/>
        <v>2.1097911096062683E-3</v>
      </c>
      <c r="R262" s="15">
        <f t="shared" si="26"/>
        <v>-4.1785535265639721E-4</v>
      </c>
      <c r="S262" s="15">
        <f t="shared" si="27"/>
        <v>-2.7329541259741848E-4</v>
      </c>
      <c r="T262" s="15">
        <f t="shared" si="28"/>
        <v>2.6667931768276335E-3</v>
      </c>
      <c r="U262" s="15">
        <f t="shared" si="29"/>
        <v>3.1122097610993224E-3</v>
      </c>
      <c r="W262" s="15">
        <f xml:space="preserve"> -(G262/G261-1)*([8]CpteExploitation!$EG268+[8]CpteExploitation!$HD268)/([8]CpteExploitation!$L268)</f>
        <v>3.1384108987759234E-3</v>
      </c>
    </row>
    <row r="263" spans="1:23" x14ac:dyDescent="0.25">
      <c r="A263" s="14" t="s">
        <v>441</v>
      </c>
      <c r="B263" s="11">
        <v>4.2789091342146007E-2</v>
      </c>
      <c r="C263" s="11">
        <v>2.072802233943059E-2</v>
      </c>
      <c r="D263" s="11">
        <v>1.3155545637134567</v>
      </c>
      <c r="E263" s="11">
        <v>0.85812393315072844</v>
      </c>
      <c r="F263" s="11">
        <v>1.0116389558729972</v>
      </c>
      <c r="G263" s="11">
        <v>4.4291609353507566E-2</v>
      </c>
      <c r="I263" s="15">
        <v>0.41513067400275105</v>
      </c>
      <c r="J263" s="15">
        <f>I263-I262</f>
        <v>1.2713527368816591E-2</v>
      </c>
      <c r="K263" s="15"/>
      <c r="L263" s="29">
        <v>10.904999999999999</v>
      </c>
      <c r="M263" s="29">
        <v>5.8949999999999996</v>
      </c>
      <c r="N263" s="15"/>
      <c r="P263" s="15">
        <f t="shared" si="24"/>
        <v>-6.8896249915929905E-3</v>
      </c>
      <c r="Q263" s="15">
        <f t="shared" si="25"/>
        <v>-2.6136355461838894E-3</v>
      </c>
      <c r="R263" s="15">
        <f t="shared" si="26"/>
        <v>4.1628149495801311E-4</v>
      </c>
      <c r="S263" s="15">
        <f t="shared" si="27"/>
        <v>-4.2267896801536617E-5</v>
      </c>
      <c r="T263" s="15">
        <f t="shared" si="28"/>
        <v>1.9582299166166352E-2</v>
      </c>
      <c r="U263" s="15">
        <f t="shared" si="29"/>
        <v>2.2604751422706446E-3</v>
      </c>
      <c r="W263" s="15">
        <f xml:space="preserve"> -(G263/G262-1)*([8]CpteExploitation!$EG269+[8]CpteExploitation!$HD269)/([8]CpteExploitation!$L269)</f>
        <v>2.7294462597489753E-3</v>
      </c>
    </row>
    <row r="264" spans="1:23" x14ac:dyDescent="0.25">
      <c r="A264" s="14" t="s">
        <v>442</v>
      </c>
      <c r="B264" s="11">
        <v>4.2519247559330106E-2</v>
      </c>
      <c r="C264" s="11">
        <v>2.0907355684834875E-2</v>
      </c>
      <c r="D264" s="11">
        <v>1.314950166112957</v>
      </c>
      <c r="E264" s="11">
        <v>0.85776648940392097</v>
      </c>
      <c r="F264" s="11">
        <v>1.0173086515500482</v>
      </c>
      <c r="G264" s="11">
        <v>4.2883379247015609E-2</v>
      </c>
      <c r="I264" s="15">
        <v>0.4119375573921028</v>
      </c>
      <c r="J264" s="15">
        <f>I264-I263</f>
        <v>-3.19311661064825E-3</v>
      </c>
      <c r="K264" s="15"/>
      <c r="L264" s="29">
        <v>10.89</v>
      </c>
      <c r="M264" s="29">
        <v>5.9370000000000003</v>
      </c>
      <c r="N264" s="15"/>
      <c r="P264" s="15">
        <f t="shared" si="24"/>
        <v>-3.4090823476181347E-3</v>
      </c>
      <c r="Q264" s="15">
        <f t="shared" si="25"/>
        <v>-4.6769348657212618E-3</v>
      </c>
      <c r="R264" s="15">
        <f t="shared" si="26"/>
        <v>2.4835448398342306E-4</v>
      </c>
      <c r="S264" s="15">
        <f t="shared" si="27"/>
        <v>2.2517274837951097E-4</v>
      </c>
      <c r="T264" s="15">
        <f t="shared" si="28"/>
        <v>3.0296491899328313E-3</v>
      </c>
      <c r="U264" s="15">
        <f t="shared" si="29"/>
        <v>1.3897241803953811E-3</v>
      </c>
      <c r="W264" s="15">
        <f xml:space="preserve"> -(G264/G263-1)*([8]CpteExploitation!$EG270+[8]CpteExploitation!$HD270)/([8]CpteExploitation!$L270)</f>
        <v>1.408230106491959E-3</v>
      </c>
    </row>
    <row r="265" spans="1:23" x14ac:dyDescent="0.25">
      <c r="A265" s="14" t="s">
        <v>443</v>
      </c>
      <c r="B265" s="11">
        <v>4.2562049639711767E-2</v>
      </c>
      <c r="C265" s="11">
        <v>2.1223868807234349E-2</v>
      </c>
      <c r="D265" s="11">
        <v>1.3159286186384667</v>
      </c>
      <c r="E265" s="11">
        <v>0.85688550840672539</v>
      </c>
      <c r="F265" s="11">
        <v>0.99174306872658324</v>
      </c>
      <c r="G265" s="11">
        <v>4.2429995253915512E-2</v>
      </c>
      <c r="I265" s="15">
        <v>0.39050783103939246</v>
      </c>
      <c r="J265" s="15">
        <f>I265-I264</f>
        <v>-2.1429726352710343E-2</v>
      </c>
      <c r="K265" s="15"/>
      <c r="L265" s="29">
        <v>10.535</v>
      </c>
      <c r="M265" s="29">
        <v>5.9729999999999999</v>
      </c>
      <c r="N265" s="15"/>
      <c r="P265" s="15">
        <f t="shared" si="24"/>
        <v>5.4880552765691889E-4</v>
      </c>
      <c r="Q265" s="15">
        <f t="shared" si="25"/>
        <v>-8.2533788687747297E-3</v>
      </c>
      <c r="R265" s="15">
        <f t="shared" si="26"/>
        <v>-4.0566695616863429E-4</v>
      </c>
      <c r="S265" s="15">
        <f t="shared" si="27"/>
        <v>5.5993373583946107E-4</v>
      </c>
      <c r="T265" s="15">
        <f t="shared" si="28"/>
        <v>-1.3700680198418615E-2</v>
      </c>
      <c r="U265" s="15">
        <f t="shared" si="29"/>
        <v>-1.7873959284474272E-4</v>
      </c>
      <c r="W265" s="15">
        <f xml:space="preserve"> -(G265/G264-1)*([8]CpteExploitation!$EG271+[8]CpteExploitation!$HD271)/([8]CpteExploitation!$L271)</f>
        <v>4.5338399310009691E-4</v>
      </c>
    </row>
    <row r="266" spans="1:23" x14ac:dyDescent="0.25">
      <c r="A266" s="14" t="s">
        <v>444</v>
      </c>
      <c r="B266" s="11">
        <v>4.3678488537806912E-2</v>
      </c>
      <c r="C266" s="11">
        <v>2.1607866968729378E-2</v>
      </c>
      <c r="D266" s="11">
        <v>1.3123209169054442</v>
      </c>
      <c r="E266" s="11">
        <v>0.85557229528889611</v>
      </c>
      <c r="F266" s="11">
        <v>1.0076186464583965</v>
      </c>
      <c r="G266" s="11">
        <v>3.7681696139246365E-2</v>
      </c>
      <c r="I266" s="15">
        <v>0.41107304879177858</v>
      </c>
      <c r="J266" s="15">
        <f>I266-I265</f>
        <v>2.0565217752386122E-2</v>
      </c>
      <c r="K266" s="15"/>
      <c r="L266" s="29">
        <v>10.801</v>
      </c>
      <c r="M266" s="29">
        <v>5.9539999999999997</v>
      </c>
      <c r="N266" s="15"/>
      <c r="P266" s="15">
        <f t="shared" si="24"/>
        <v>1.4872035051324084E-2</v>
      </c>
      <c r="Q266" s="15">
        <f t="shared" si="25"/>
        <v>-1.0257996992906389E-2</v>
      </c>
      <c r="R266" s="15">
        <f t="shared" si="26"/>
        <v>1.5543766650393035E-3</v>
      </c>
      <c r="S266" s="15">
        <f t="shared" si="27"/>
        <v>8.6890118390827689E-4</v>
      </c>
      <c r="T266" s="15">
        <f t="shared" si="28"/>
        <v>9.0758715282448707E-3</v>
      </c>
      <c r="U266" s="15">
        <f t="shared" si="29"/>
        <v>4.4520303167759762E-3</v>
      </c>
      <c r="W266" s="15">
        <f xml:space="preserve"> -(G266/G265-1)*([8]CpteExploitation!$EG272+[8]CpteExploitation!$HD272)/([8]CpteExploitation!$L272)</f>
        <v>4.7482991146691467E-3</v>
      </c>
    </row>
    <row r="267" spans="1:23" x14ac:dyDescent="0.25">
      <c r="A267" s="14" t="s">
        <v>445</v>
      </c>
      <c r="B267" s="11">
        <v>4.5064501504348181E-2</v>
      </c>
      <c r="C267" s="11">
        <v>2.1916411621007457E-2</v>
      </c>
      <c r="D267" s="11">
        <v>1.3117196056955094</v>
      </c>
      <c r="E267" s="11">
        <v>0.85492313399002606</v>
      </c>
      <c r="F267" s="11">
        <v>0.99012644512165038</v>
      </c>
      <c r="G267" s="11">
        <v>3.6335203753104582E-2</v>
      </c>
      <c r="I267" s="15">
        <v>0.41284150492135041</v>
      </c>
      <c r="J267" s="15">
        <f>I267-I266</f>
        <v>1.7684561295718271E-3</v>
      </c>
      <c r="K267" s="15"/>
      <c r="L267" s="29">
        <v>10.871</v>
      </c>
      <c r="M267" s="29">
        <v>5.9880000000000004</v>
      </c>
      <c r="N267" s="15"/>
      <c r="P267" s="15">
        <f t="shared" si="24"/>
        <v>1.7492204901014854E-2</v>
      </c>
      <c r="Q267" s="15">
        <f t="shared" si="25"/>
        <v>-7.8713820198606649E-3</v>
      </c>
      <c r="R267" s="15">
        <f t="shared" si="26"/>
        <v>2.5258299782186176E-4</v>
      </c>
      <c r="S267" s="15">
        <f t="shared" si="27"/>
        <v>4.1825464399320101E-4</v>
      </c>
      <c r="T267" s="15">
        <f t="shared" si="28"/>
        <v>-9.5695856974105774E-3</v>
      </c>
      <c r="U267" s="15">
        <f t="shared" si="29"/>
        <v>1.0463813040131539E-3</v>
      </c>
      <c r="W267" s="15">
        <f xml:space="preserve"> -(G267/G266-1)*([8]CpteExploitation!$EG273+[8]CpteExploitation!$HD273)/([8]CpteExploitation!$L273)</f>
        <v>1.3464923861417843E-3</v>
      </c>
    </row>
    <row r="268" spans="1:23" x14ac:dyDescent="0.25">
      <c r="A268" s="14" t="s">
        <v>446</v>
      </c>
      <c r="B268" s="11">
        <v>4.5195009089406712E-2</v>
      </c>
      <c r="C268" s="11">
        <v>2.2173414956666613E-2</v>
      </c>
      <c r="D268" s="11">
        <v>1.3124185844550587</v>
      </c>
      <c r="E268" s="11">
        <v>0.85510659395141297</v>
      </c>
      <c r="F268" s="11">
        <v>0.99881871175897996</v>
      </c>
      <c r="G268" s="11">
        <v>3.5655662958234545E-2</v>
      </c>
      <c r="I268" s="15">
        <v>0.41300383002006202</v>
      </c>
      <c r="J268" s="15">
        <f>I268-I267</f>
        <v>1.6232509871161316E-4</v>
      </c>
      <c r="K268" s="15"/>
      <c r="L268" s="29">
        <v>10.965999999999999</v>
      </c>
      <c r="M268" s="29">
        <v>6.0449999999999999</v>
      </c>
      <c r="N268" s="15"/>
      <c r="P268" s="15">
        <f t="shared" si="24"/>
        <v>1.5951938919806347E-3</v>
      </c>
      <c r="Q268" s="15">
        <f t="shared" si="25"/>
        <v>-6.4592427664448681E-3</v>
      </c>
      <c r="R268" s="15">
        <f t="shared" si="26"/>
        <v>-2.9351835501265522E-4</v>
      </c>
      <c r="S268" s="15">
        <f t="shared" si="27"/>
        <v>-1.1820246258396746E-4</v>
      </c>
      <c r="T268" s="15">
        <f t="shared" si="28"/>
        <v>4.8356479536962932E-3</v>
      </c>
      <c r="U268" s="15">
        <f t="shared" si="29"/>
        <v>6.0244683707617527E-4</v>
      </c>
      <c r="W268" s="15">
        <f xml:space="preserve"> -(G268/G267-1)*([8]CpteExploitation!$EG274+[8]CpteExploitation!$HD274)/([8]CpteExploitation!$L274)</f>
        <v>6.795407948700377E-4</v>
      </c>
    </row>
    <row r="269" spans="1:23" x14ac:dyDescent="0.25">
      <c r="A269" s="14" t="s">
        <v>447</v>
      </c>
      <c r="B269" s="11">
        <v>4.5158102766798422E-2</v>
      </c>
      <c r="C269" s="11">
        <v>2.2296711129546485E-2</v>
      </c>
      <c r="D269" s="11">
        <v>1.3101891659501288</v>
      </c>
      <c r="E269" s="11">
        <v>0.85606060606060608</v>
      </c>
      <c r="F269" s="11">
        <v>1.0187157367268855</v>
      </c>
      <c r="G269" s="11">
        <v>3.3446307527648954E-2</v>
      </c>
      <c r="I269" s="15">
        <v>0.42293970745629683</v>
      </c>
      <c r="J269" s="15">
        <f>I269-I268</f>
        <v>9.9358774362348079E-3</v>
      </c>
      <c r="K269" s="15"/>
      <c r="L269" s="29">
        <v>11.212</v>
      </c>
      <c r="M269" s="29">
        <v>6.0949999999999998</v>
      </c>
      <c r="N269" s="15"/>
      <c r="P269" s="15">
        <f t="shared" si="24"/>
        <v>-4.5015114514419189E-4</v>
      </c>
      <c r="Q269" s="15">
        <f t="shared" si="25"/>
        <v>-3.0652441722053177E-3</v>
      </c>
      <c r="R269" s="15">
        <f t="shared" si="26"/>
        <v>9.3641269685456935E-4</v>
      </c>
      <c r="S269" s="15">
        <f t="shared" si="27"/>
        <v>-6.1500931747348914E-4</v>
      </c>
      <c r="T269" s="15">
        <f t="shared" si="28"/>
        <v>1.0981193359931267E-2</v>
      </c>
      <c r="U269" s="15">
        <f t="shared" si="29"/>
        <v>2.1486760142719694E-3</v>
      </c>
      <c r="W269" s="15">
        <f xml:space="preserve"> -(G269/G268-1)*([8]CpteExploitation!$EG275+[8]CpteExploitation!$HD275)/([8]CpteExploitation!$L275)</f>
        <v>2.2093554305855903E-3</v>
      </c>
    </row>
    <row r="270" spans="1:23" x14ac:dyDescent="0.25">
      <c r="A270" s="14" t="s">
        <v>448</v>
      </c>
      <c r="B270" s="11">
        <v>4.5281091681647331E-2</v>
      </c>
      <c r="C270" s="11">
        <v>2.2328665275770751E-2</v>
      </c>
      <c r="D270" s="11">
        <v>1.3104770017035776</v>
      </c>
      <c r="E270" s="11">
        <v>0.85765647981696358</v>
      </c>
      <c r="F270" s="11">
        <v>1.0057882664975881</v>
      </c>
      <c r="G270" s="11">
        <v>3.357808022922637E-2</v>
      </c>
      <c r="I270" s="15">
        <v>0.41520415472779371</v>
      </c>
      <c r="J270" s="15">
        <f>I270-I269</f>
        <v>-7.7355527285031256E-3</v>
      </c>
      <c r="K270" s="15"/>
      <c r="L270" s="29">
        <v>11.167999999999999</v>
      </c>
      <c r="M270" s="29">
        <v>6.1539999999999999</v>
      </c>
      <c r="N270" s="15"/>
      <c r="P270" s="15">
        <f t="shared" si="24"/>
        <v>1.4805425830018036E-3</v>
      </c>
      <c r="Q270" s="15">
        <f t="shared" si="25"/>
        <v>-7.7907098790633929E-4</v>
      </c>
      <c r="R270" s="15">
        <f t="shared" si="26"/>
        <v>-1.1942667900856623E-4</v>
      </c>
      <c r="S270" s="15">
        <f t="shared" si="27"/>
        <v>-1.0134087308003431E-3</v>
      </c>
      <c r="T270" s="15">
        <f t="shared" si="28"/>
        <v>-6.8984441431170929E-3</v>
      </c>
      <c r="U270" s="15">
        <f t="shared" si="29"/>
        <v>-4.0574477067258693E-4</v>
      </c>
      <c r="W270" s="15">
        <f xml:space="preserve"> -(G270/G269-1)*([8]CpteExploitation!$EG276+[8]CpteExploitation!$HD276)/([8]CpteExploitation!$L276)</f>
        <v>-1.3177270157741972E-4</v>
      </c>
    </row>
    <row r="271" spans="1:23" x14ac:dyDescent="0.25">
      <c r="A271" s="14" t="s">
        <v>449</v>
      </c>
      <c r="B271" s="11">
        <v>4.443677414115163E-2</v>
      </c>
      <c r="C271" s="11">
        <v>2.2056875145756428E-2</v>
      </c>
      <c r="D271" s="11">
        <v>1.305395606739177</v>
      </c>
      <c r="E271" s="11">
        <v>0.85925444651993832</v>
      </c>
      <c r="F271" s="11">
        <v>0.99963328541746899</v>
      </c>
      <c r="G271" s="11">
        <v>3.412192902638763E-2</v>
      </c>
      <c r="I271" s="15">
        <v>0.40891719745222926</v>
      </c>
      <c r="J271" s="15">
        <f>I271-I270</f>
        <v>-6.2869572755644421E-3</v>
      </c>
      <c r="K271" s="15"/>
      <c r="L271" s="29">
        <v>10.99</v>
      </c>
      <c r="M271" s="29">
        <v>6.1210000000000004</v>
      </c>
      <c r="N271" s="15"/>
      <c r="P271" s="15">
        <f t="shared" si="24"/>
        <v>-1.0274743990972616E-2</v>
      </c>
      <c r="Q271" s="15">
        <f t="shared" si="25"/>
        <v>6.7073814381640737E-3</v>
      </c>
      <c r="R271" s="15">
        <f t="shared" si="26"/>
        <v>2.1366610631111645E-3</v>
      </c>
      <c r="S271" s="15">
        <f t="shared" si="27"/>
        <v>-1.0266831610629889E-3</v>
      </c>
      <c r="T271" s="15">
        <f t="shared" si="28"/>
        <v>-3.3721139675022115E-3</v>
      </c>
      <c r="U271" s="15">
        <f t="shared" si="29"/>
        <v>-4.5745865730186398E-4</v>
      </c>
      <c r="W271" s="15">
        <f xml:space="preserve"> -(G271/G270-1)*([8]CpteExploitation!$EG277+[8]CpteExploitation!$HD277)/([8]CpteExploitation!$L277)</f>
        <v>-5.4384879716125876E-4</v>
      </c>
    </row>
    <row r="272" spans="1:23" x14ac:dyDescent="0.25">
      <c r="A272" s="14" t="s">
        <v>450</v>
      </c>
      <c r="B272" s="11">
        <v>4.5326592517694643E-2</v>
      </c>
      <c r="C272" s="11">
        <v>2.2215661606766607E-2</v>
      </c>
      <c r="D272" s="11">
        <v>1.3037442153975602</v>
      </c>
      <c r="E272" s="11">
        <v>0.86074823053589478</v>
      </c>
      <c r="F272" s="11">
        <v>0.99744613609051835</v>
      </c>
      <c r="G272" s="11">
        <v>3.2918149466192176E-2</v>
      </c>
      <c r="I272" s="15">
        <v>0.41565836298932379</v>
      </c>
      <c r="J272" s="15">
        <f>I272-I271</f>
        <v>6.7411655370945289E-3</v>
      </c>
      <c r="K272" s="15"/>
      <c r="L272" s="29">
        <v>11.24</v>
      </c>
      <c r="M272" s="29">
        <v>6.1980000000000004</v>
      </c>
      <c r="N272" s="15"/>
      <c r="P272" s="15">
        <f t="shared" si="24"/>
        <v>1.1152790225063124E-2</v>
      </c>
      <c r="Q272" s="15">
        <f t="shared" si="25"/>
        <v>-4.0095365024820466E-3</v>
      </c>
      <c r="R272" s="15">
        <f t="shared" si="26"/>
        <v>7.0458362155060054E-4</v>
      </c>
      <c r="S272" s="15">
        <f t="shared" si="27"/>
        <v>-9.6825713704355232E-4</v>
      </c>
      <c r="T272" s="15">
        <f t="shared" si="28"/>
        <v>-1.2186034793263149E-3</v>
      </c>
      <c r="U272" s="15">
        <f t="shared" si="29"/>
        <v>1.0801888093327186E-3</v>
      </c>
      <c r="W272" s="15">
        <f xml:space="preserve"> -(G272/G271-1)*([8]CpteExploitation!$EG278+[8]CpteExploitation!$HD278)/([8]CpteExploitation!$L278)</f>
        <v>1.203779560195453E-3</v>
      </c>
    </row>
    <row r="273" spans="1:23" x14ac:dyDescent="0.25">
      <c r="A273" s="14" t="s">
        <v>451</v>
      </c>
      <c r="B273" s="11">
        <v>4.6243665112507604E-2</v>
      </c>
      <c r="C273" s="11">
        <v>2.2376370573925733E-2</v>
      </c>
      <c r="D273" s="11">
        <v>1.3042752867570384</v>
      </c>
      <c r="E273" s="11">
        <v>0.86223393472531917</v>
      </c>
      <c r="F273" s="11">
        <v>0.96999804309785986</v>
      </c>
      <c r="G273" s="11">
        <v>3.363832077502691E-2</v>
      </c>
      <c r="I273" s="15">
        <v>0.40536419088625764</v>
      </c>
      <c r="J273" s="15">
        <f>I273-I272</f>
        <v>-1.0294172103066157E-2</v>
      </c>
      <c r="K273" s="15"/>
      <c r="L273" s="29">
        <v>11.148</v>
      </c>
      <c r="M273" s="29">
        <v>6.2539999999999996</v>
      </c>
      <c r="N273" s="15"/>
      <c r="P273" s="15">
        <f t="shared" si="24"/>
        <v>1.1156703834858514E-2</v>
      </c>
      <c r="Q273" s="15">
        <f t="shared" si="25"/>
        <v>-3.9890191307003359E-3</v>
      </c>
      <c r="R273" s="15">
        <f t="shared" si="26"/>
        <v>-2.2461861592161067E-4</v>
      </c>
      <c r="S273" s="15">
        <f t="shared" si="27"/>
        <v>-9.517907287265833E-4</v>
      </c>
      <c r="T273" s="15">
        <f t="shared" si="28"/>
        <v>-1.5174276200798786E-2</v>
      </c>
      <c r="U273" s="15">
        <f t="shared" si="29"/>
        <v>-1.1111712617773526E-3</v>
      </c>
      <c r="W273" s="15">
        <f xml:space="preserve"> -(G273/G272-1)*([8]CpteExploitation!$EG279+[8]CpteExploitation!$HD279)/([8]CpteExploitation!$L279)</f>
        <v>-7.2017130883473114E-4</v>
      </c>
    </row>
    <row r="274" spans="1:23" x14ac:dyDescent="0.25">
      <c r="A274" s="14" t="s">
        <v>452</v>
      </c>
      <c r="B274" s="11">
        <v>4.5548125633232017E-2</v>
      </c>
      <c r="C274" s="11">
        <v>2.2456669965923468E-2</v>
      </c>
      <c r="D274" s="11">
        <v>1.3041503200495561</v>
      </c>
      <c r="E274" s="11">
        <v>0.86378926038500503</v>
      </c>
      <c r="F274" s="11">
        <v>0.98611764387302925</v>
      </c>
      <c r="G274" s="11">
        <v>3.344034242910647E-2</v>
      </c>
      <c r="I274" s="15">
        <v>0.40333511681826284</v>
      </c>
      <c r="J274" s="15">
        <f>I274-I273</f>
        <v>-2.0290740679947961E-3</v>
      </c>
      <c r="K274" s="15"/>
      <c r="L274" s="29">
        <v>11.214</v>
      </c>
      <c r="M274" s="29">
        <v>6.3159999999999998</v>
      </c>
      <c r="N274" s="15"/>
      <c r="P274" s="15">
        <f t="shared" si="24"/>
        <v>-8.437823861164628E-3</v>
      </c>
      <c r="Q274" s="15">
        <f t="shared" si="25"/>
        <v>-2.0131842685135026E-3</v>
      </c>
      <c r="R274" s="15">
        <f t="shared" si="26"/>
        <v>5.3750929527935978E-5</v>
      </c>
      <c r="S274" s="15">
        <f t="shared" si="27"/>
        <v>-1.0119455445817933E-3</v>
      </c>
      <c r="T274" s="15">
        <f t="shared" si="28"/>
        <v>9.322756486200949E-3</v>
      </c>
      <c r="U274" s="15">
        <f t="shared" si="29"/>
        <v>5.7372190536243012E-5</v>
      </c>
      <c r="W274" s="15">
        <f xml:space="preserve"> -(G274/G273-1)*([8]CpteExploitation!$EG280+[8]CpteExploitation!$HD280)/([8]CpteExploitation!$L280)</f>
        <v>1.9797834592044132E-4</v>
      </c>
    </row>
    <row r="275" spans="1:23" x14ac:dyDescent="0.25">
      <c r="A275" s="14" t="s">
        <v>453</v>
      </c>
      <c r="B275" s="11">
        <v>4.6425676770951531E-2</v>
      </c>
      <c r="C275" s="11">
        <v>2.2565530290323165E-2</v>
      </c>
      <c r="D275" s="11">
        <v>1.3033477100020538</v>
      </c>
      <c r="E275" s="11">
        <v>0.86464580969362947</v>
      </c>
      <c r="F275" s="11">
        <v>0.95541961788212471</v>
      </c>
      <c r="G275" s="11">
        <v>3.4059083928087444E-2</v>
      </c>
      <c r="I275" s="15">
        <v>0.39253771795103437</v>
      </c>
      <c r="J275" s="15">
        <f>I275-I274</f>
        <v>-1.0797398867228469E-2</v>
      </c>
      <c r="K275" s="15"/>
      <c r="L275" s="29">
        <v>11.069000000000001</v>
      </c>
      <c r="M275" s="29">
        <v>6.3460000000000001</v>
      </c>
      <c r="N275" s="15"/>
      <c r="P275" s="15">
        <f t="shared" si="24"/>
        <v>1.0851343049963191E-2</v>
      </c>
      <c r="Q275" s="15">
        <f t="shared" si="25"/>
        <v>-2.7302715099451389E-3</v>
      </c>
      <c r="R275" s="15">
        <f t="shared" si="26"/>
        <v>3.4662390405330813E-4</v>
      </c>
      <c r="S275" s="15">
        <f t="shared" si="27"/>
        <v>-5.5850380770765295E-4</v>
      </c>
      <c r="T275" s="15">
        <f t="shared" si="28"/>
        <v>-1.7533284895737779E-2</v>
      </c>
      <c r="U275" s="15">
        <f t="shared" si="29"/>
        <v>-1.1733056078544017E-3</v>
      </c>
      <c r="W275" s="15">
        <f xml:space="preserve"> -(G275/G274-1)*([8]CpteExploitation!$EG281+[8]CpteExploitation!$HD281)/([8]CpteExploitation!$L281)</f>
        <v>-6.1874149898097125E-4</v>
      </c>
    </row>
    <row r="276" spans="1:23" x14ac:dyDescent="0.25">
      <c r="A276" s="14" t="s">
        <v>454</v>
      </c>
      <c r="B276" s="11">
        <v>4.6940941186074038E-2</v>
      </c>
      <c r="C276" s="11">
        <v>2.2849128420919278E-2</v>
      </c>
      <c r="D276" s="11">
        <v>1.305288952419849</v>
      </c>
      <c r="E276" s="11">
        <v>0.86457695604261053</v>
      </c>
      <c r="F276" s="11">
        <v>0.97824611804405615</v>
      </c>
      <c r="G276" s="11">
        <v>3.2943863656329612E-2</v>
      </c>
      <c r="I276" s="15">
        <v>0.40551699903364669</v>
      </c>
      <c r="J276" s="15">
        <f>I276-I275</f>
        <v>1.2979281082612315E-2</v>
      </c>
      <c r="K276" s="15"/>
      <c r="L276" s="29">
        <v>11.382999999999999</v>
      </c>
      <c r="M276" s="29">
        <v>6.3920000000000003</v>
      </c>
      <c r="N276" s="15"/>
      <c r="P276" s="15">
        <f t="shared" si="24"/>
        <v>6.3630243829048833E-3</v>
      </c>
      <c r="Q276" s="15">
        <f t="shared" si="25"/>
        <v>-7.2052574009103176E-3</v>
      </c>
      <c r="R276" s="15">
        <f t="shared" si="26"/>
        <v>-8.5390815179729762E-4</v>
      </c>
      <c r="S276" s="15">
        <f t="shared" si="27"/>
        <v>4.565416596030658E-5</v>
      </c>
      <c r="T276" s="15">
        <f t="shared" si="28"/>
        <v>1.3697359515196092E-2</v>
      </c>
      <c r="U276" s="15">
        <f t="shared" si="29"/>
        <v>9.3240857125864891E-4</v>
      </c>
      <c r="W276" s="15">
        <f xml:space="preserve"> -(G276/G275-1)*([8]CpteExploitation!$EG282+[8]CpteExploitation!$HD282)/([8]CpteExploitation!$L282)</f>
        <v>1.1152202717578334E-3</v>
      </c>
    </row>
    <row r="277" spans="1:23" x14ac:dyDescent="0.25">
      <c r="A277" s="14" t="s">
        <v>455</v>
      </c>
      <c r="B277" s="11">
        <v>4.688875179930084E-2</v>
      </c>
      <c r="C277" s="11">
        <v>2.3020047955058413E-2</v>
      </c>
      <c r="D277" s="11">
        <v>1.3109619686800895</v>
      </c>
      <c r="E277" s="11">
        <v>0.86354102405922273</v>
      </c>
      <c r="F277" s="11">
        <v>0.96595001652627643</v>
      </c>
      <c r="G277" s="11">
        <v>3.3562438632509149E-2</v>
      </c>
      <c r="I277" s="15">
        <v>0.39114522895652948</v>
      </c>
      <c r="J277" s="15">
        <f>I277-I276</f>
        <v>-1.4371770077117207E-2</v>
      </c>
      <c r="K277" s="15"/>
      <c r="L277" s="29">
        <v>11.202999999999999</v>
      </c>
      <c r="M277" s="29">
        <v>6.4459999999999997</v>
      </c>
      <c r="N277" s="15"/>
      <c r="P277" s="15">
        <f t="shared" si="24"/>
        <v>-6.2432457647556324E-4</v>
      </c>
      <c r="Q277" s="15">
        <f t="shared" si="25"/>
        <v>-4.2005106707723753E-3</v>
      </c>
      <c r="R277" s="15">
        <f t="shared" si="26"/>
        <v>-2.4405482409205364E-3</v>
      </c>
      <c r="S277" s="15">
        <f t="shared" si="27"/>
        <v>6.7283351493212305E-4</v>
      </c>
      <c r="T277" s="15">
        <f t="shared" si="28"/>
        <v>-7.0582873892472923E-3</v>
      </c>
      <c r="U277" s="15">
        <f t="shared" si="29"/>
        <v>-7.2093271463356551E-4</v>
      </c>
      <c r="W277" s="15">
        <f xml:space="preserve"> -(G277/G276-1)*([8]CpteExploitation!$EG283+[8]CpteExploitation!$HD283)/([8]CpteExploitation!$L283)</f>
        <v>-6.1857497617953693E-4</v>
      </c>
    </row>
    <row r="278" spans="1:23" x14ac:dyDescent="0.25">
      <c r="A278" s="14" t="s">
        <v>456</v>
      </c>
      <c r="B278" s="11">
        <v>4.7179423459244536E-2</v>
      </c>
      <c r="C278" s="11">
        <v>2.3077689146414698E-2</v>
      </c>
      <c r="D278" s="11">
        <v>1.3116354759967452</v>
      </c>
      <c r="E278" s="11">
        <v>0.86153909874088797</v>
      </c>
      <c r="F278" s="11">
        <v>0.94939412954515612</v>
      </c>
      <c r="G278" s="11">
        <v>3.3408577878103841E-2</v>
      </c>
      <c r="I278" s="15">
        <v>0.38437923250564332</v>
      </c>
      <c r="J278" s="15">
        <f>I278-I277</f>
        <v>-6.7659964508861581E-3</v>
      </c>
      <c r="K278" s="15"/>
      <c r="L278" s="29">
        <v>11.074999999999999</v>
      </c>
      <c r="M278" s="29">
        <v>6.4480000000000004</v>
      </c>
      <c r="N278" s="15"/>
      <c r="P278" s="15">
        <f t="shared" si="24"/>
        <v>3.5668922006634098E-3</v>
      </c>
      <c r="Q278" s="15">
        <f t="shared" si="25"/>
        <v>-1.4407302990778836E-3</v>
      </c>
      <c r="R278" s="15">
        <f t="shared" si="26"/>
        <v>-2.9560255967113865E-4</v>
      </c>
      <c r="S278" s="15">
        <f t="shared" si="27"/>
        <v>1.3338925992768026E-3</v>
      </c>
      <c r="T278" s="15">
        <f t="shared" si="28"/>
        <v>-9.8617448955704151E-3</v>
      </c>
      <c r="U278" s="15">
        <f t="shared" si="29"/>
        <v>-6.8703496506934345E-5</v>
      </c>
      <c r="W278" s="15">
        <f xml:space="preserve"> -(G278/G277-1)*([8]CpteExploitation!$EG284+[8]CpteExploitation!$HD284)/([8]CpteExploitation!$L284)</f>
        <v>1.5386075440530696E-4</v>
      </c>
    </row>
    <row r="279" spans="1:23" x14ac:dyDescent="0.25">
      <c r="A279" s="14" t="s">
        <v>457</v>
      </c>
      <c r="B279" s="11">
        <v>4.7569228214389504E-2</v>
      </c>
      <c r="C279" s="11">
        <v>2.3111260716624355E-2</v>
      </c>
      <c r="D279" s="11">
        <v>1.3115883306320908</v>
      </c>
      <c r="E279" s="11">
        <v>0.86087931249221572</v>
      </c>
      <c r="F279" s="11">
        <v>0.93954561367074785</v>
      </c>
      <c r="G279" s="11">
        <v>3.3549783549783552E-2</v>
      </c>
      <c r="I279" s="15">
        <v>0.38266594516594521</v>
      </c>
      <c r="J279" s="15">
        <f>I279-I278</f>
        <v>-1.7132873396981108E-3</v>
      </c>
      <c r="K279" s="15"/>
      <c r="L279" s="29">
        <v>11.087999999999999</v>
      </c>
      <c r="M279" s="29">
        <v>6.4740000000000002</v>
      </c>
      <c r="N279" s="15"/>
      <c r="P279" s="15">
        <f t="shared" si="24"/>
        <v>4.8103402580115051E-3</v>
      </c>
      <c r="Q279" s="15">
        <f t="shared" si="25"/>
        <v>-8.4695557153110633E-4</v>
      </c>
      <c r="R279" s="15">
        <f t="shared" si="26"/>
        <v>2.0927007913448805E-5</v>
      </c>
      <c r="S279" s="15">
        <f t="shared" si="27"/>
        <v>4.4587134475911907E-4</v>
      </c>
      <c r="T279" s="15">
        <f t="shared" si="28"/>
        <v>-6.0395633523210772E-3</v>
      </c>
      <c r="U279" s="15">
        <f t="shared" si="29"/>
        <v>-1.0390702653000072E-4</v>
      </c>
      <c r="W279" s="15">
        <f xml:space="preserve"> -(G279/G278-1)*([8]CpteExploitation!$EG285+[8]CpteExploitation!$HD285)/([8]CpteExploitation!$L285)</f>
        <v>-1.4120567167970761E-4</v>
      </c>
    </row>
    <row r="280" spans="1:23" x14ac:dyDescent="0.25">
      <c r="A280" s="14" t="s">
        <v>458</v>
      </c>
      <c r="B280" s="11">
        <v>4.6597682119205293E-2</v>
      </c>
      <c r="C280" s="11">
        <v>2.2952080730653097E-2</v>
      </c>
      <c r="D280" s="11">
        <v>1.3125253344142682</v>
      </c>
      <c r="E280" s="11">
        <v>0.86154801324503316</v>
      </c>
      <c r="F280" s="11">
        <v>0.96062167028709156</v>
      </c>
      <c r="G280" s="11">
        <v>3.3216939743934103E-2</v>
      </c>
      <c r="I280" s="15">
        <v>0.38696391798728624</v>
      </c>
      <c r="J280" s="15">
        <f>I280-I279</f>
        <v>4.297972821341034E-3</v>
      </c>
      <c r="K280" s="15"/>
      <c r="L280" s="29">
        <v>11.169</v>
      </c>
      <c r="M280" s="29">
        <v>6.476</v>
      </c>
      <c r="N280" s="15"/>
      <c r="P280" s="15">
        <f t="shared" si="24"/>
        <v>-1.1924955940859254E-2</v>
      </c>
      <c r="Q280" s="15">
        <f t="shared" si="25"/>
        <v>4.0214650906411978E-3</v>
      </c>
      <c r="R280" s="15">
        <f t="shared" si="26"/>
        <v>-4.1712217431713784E-4</v>
      </c>
      <c r="S280" s="15">
        <f t="shared" si="27"/>
        <v>-4.5353313122362734E-4</v>
      </c>
      <c r="T280" s="15">
        <f t="shared" si="28"/>
        <v>1.3097577140504357E-2</v>
      </c>
      <c r="U280" s="15">
        <f t="shared" si="29"/>
        <v>-2.5458163404504242E-5</v>
      </c>
      <c r="W280" s="15">
        <f xml:space="preserve"> -(G280/G279-1)*([8]CpteExploitation!$EG286+[8]CpteExploitation!$HD286)/([8]CpteExploitation!$L286)</f>
        <v>3.3284380584944765E-4</v>
      </c>
    </row>
    <row r="281" spans="1:23" x14ac:dyDescent="0.25">
      <c r="A281" s="14" t="s">
        <v>459</v>
      </c>
      <c r="B281" s="11">
        <v>4.6131159628067013E-2</v>
      </c>
      <c r="C281" s="11">
        <v>2.2724372473349744E-2</v>
      </c>
      <c r="D281" s="11">
        <v>1.3102543399273314</v>
      </c>
      <c r="E281" s="11">
        <v>0.86376111088354568</v>
      </c>
      <c r="F281" s="11">
        <v>0.98067524043096976</v>
      </c>
      <c r="G281" s="11">
        <v>3.231739358906989E-2</v>
      </c>
      <c r="I281" s="15">
        <v>0.39919425468558417</v>
      </c>
      <c r="J281" s="15">
        <f>I281-I280</f>
        <v>1.2230336698297928E-2</v>
      </c>
      <c r="K281" s="15"/>
      <c r="L281" s="29">
        <v>11.417999999999999</v>
      </c>
      <c r="M281" s="29">
        <v>6.4909999999999997</v>
      </c>
      <c r="N281" s="15"/>
      <c r="P281" s="15">
        <f t="shared" si="24"/>
        <v>-5.8049812428203548E-3</v>
      </c>
      <c r="Q281" s="15">
        <f t="shared" si="25"/>
        <v>5.7524024939847344E-3</v>
      </c>
      <c r="R281" s="15">
        <f t="shared" si="26"/>
        <v>1.0032309784713475E-3</v>
      </c>
      <c r="S281" s="15">
        <f t="shared" si="27"/>
        <v>-1.48940785051111E-3</v>
      </c>
      <c r="T281" s="15">
        <f t="shared" si="28"/>
        <v>1.2104082387372473E-2</v>
      </c>
      <c r="U281" s="15">
        <f t="shared" si="29"/>
        <v>6.6500993180083554E-4</v>
      </c>
      <c r="W281" s="15">
        <f xml:space="preserve"> -(G281/G280-1)*([8]CpteExploitation!$EG287+[8]CpteExploitation!$HD287)/([8]CpteExploitation!$L287)</f>
        <v>8.9954615486421161E-4</v>
      </c>
    </row>
    <row r="282" spans="1:23" x14ac:dyDescent="0.25">
      <c r="A282" s="14" t="s">
        <v>460</v>
      </c>
      <c r="B282" s="11">
        <v>4.5564210105851807E-2</v>
      </c>
      <c r="C282" s="11">
        <v>2.2495732115497095E-2</v>
      </c>
      <c r="D282" s="11">
        <v>1.2749406175771971</v>
      </c>
      <c r="E282" s="11">
        <v>0.86778510085879768</v>
      </c>
      <c r="F282" s="11">
        <v>0.97908200971228576</v>
      </c>
      <c r="G282" s="11">
        <v>3.5686444348202687E-2</v>
      </c>
      <c r="I282" s="15">
        <v>0.40640970116933739</v>
      </c>
      <c r="J282" s="15">
        <f>I282-I281</f>
        <v>7.2154464837532184E-3</v>
      </c>
      <c r="K282" s="15"/>
      <c r="L282" s="29">
        <v>11.545</v>
      </c>
      <c r="M282" s="29">
        <v>6.4409999999999998</v>
      </c>
      <c r="N282" s="15"/>
      <c r="P282" s="15">
        <f t="shared" ref="P282:P298" si="30">(B282/B281-1)*(M281/L281)</f>
        <v>-6.9866919018333161E-3</v>
      </c>
      <c r="Q282" s="15">
        <f t="shared" ref="Q282:Q298" si="31" xml:space="preserve"> -(C282/C281-1)*(M281/L281)</f>
        <v>5.7198226409103719E-3</v>
      </c>
      <c r="R282" s="15">
        <f t="shared" ref="R282:R298" si="32" xml:space="preserve"> -(D282/D281-1)*(M281/L281)</f>
        <v>1.5321788450040725E-2</v>
      </c>
      <c r="S282" s="15">
        <f t="shared" ref="S282:S298" si="33" xml:space="preserve"> -(E282/E281-1)*(M281/L281)</f>
        <v>-2.6484075279221094E-3</v>
      </c>
      <c r="T282" s="15">
        <f t="shared" ref="T282:T298" si="34" xml:space="preserve"> (F282/F281-1)*(M281/L281)</f>
        <v>-9.2358108764405427E-4</v>
      </c>
      <c r="U282" s="15">
        <f t="shared" si="29"/>
        <v>-3.2674840897983998E-3</v>
      </c>
      <c r="W282" s="15">
        <f xml:space="preserve"> -(G282/G281-1)*([8]CpteExploitation!$EG288+[8]CpteExploitation!$HD288)/([8]CpteExploitation!$L288)</f>
        <v>-3.3690507591328002E-3</v>
      </c>
    </row>
    <row r="283" spans="1:23" x14ac:dyDescent="0.25">
      <c r="A283" s="14" t="s">
        <v>461</v>
      </c>
      <c r="B283" s="11">
        <v>4.5370151836991585E-2</v>
      </c>
      <c r="C283" s="11">
        <v>2.1962869328099235E-2</v>
      </c>
      <c r="D283" s="11">
        <v>1.2725470763131814</v>
      </c>
      <c r="E283" s="11">
        <v>0.87082054913067419</v>
      </c>
      <c r="F283" s="11">
        <v>0.9670965214097097</v>
      </c>
      <c r="G283" s="11">
        <v>3.7584240539139453E-2</v>
      </c>
      <c r="I283" s="15">
        <v>0.40781060998790392</v>
      </c>
      <c r="J283" s="15">
        <f>I283-I282</f>
        <v>1.4009088185665264E-3</v>
      </c>
      <c r="K283" s="15"/>
      <c r="L283" s="29">
        <v>11.574</v>
      </c>
      <c r="M283" s="29">
        <v>6.42</v>
      </c>
      <c r="N283" s="15"/>
      <c r="P283" s="15">
        <f t="shared" si="30"/>
        <v>-2.3761161652928035E-3</v>
      </c>
      <c r="Q283" s="15">
        <f t="shared" si="31"/>
        <v>1.3215226847173217E-2</v>
      </c>
      <c r="R283" s="15">
        <f t="shared" si="32"/>
        <v>1.0473945834393369E-3</v>
      </c>
      <c r="S283" s="15">
        <f t="shared" si="33"/>
        <v>-1.9515065299992957E-3</v>
      </c>
      <c r="T283" s="15">
        <f t="shared" si="34"/>
        <v>-6.8296118767687481E-3</v>
      </c>
      <c r="U283" s="15">
        <f t="shared" si="29"/>
        <v>-1.7044780399851798E-3</v>
      </c>
      <c r="W283" s="15">
        <f xml:space="preserve"> -(G283/G282-1)*([8]CpteExploitation!$EG289+[8]CpteExploitation!$HD289)/([8]CpteExploitation!$L289)</f>
        <v>-1.8977961909367647E-3</v>
      </c>
    </row>
    <row r="284" spans="1:23" x14ac:dyDescent="0.25">
      <c r="A284" s="14" t="s">
        <v>462</v>
      </c>
      <c r="B284" s="11">
        <v>4.4442271589486854E-2</v>
      </c>
      <c r="C284" s="11">
        <v>2.1946771923847412E-2</v>
      </c>
      <c r="D284" s="11">
        <v>1.2691930100137445</v>
      </c>
      <c r="E284" s="11">
        <v>0.87280976220275341</v>
      </c>
      <c r="F284" s="11">
        <v>0.98279909139087995</v>
      </c>
      <c r="G284" s="11">
        <v>4.0041332988891766E-2</v>
      </c>
      <c r="I284" s="15">
        <v>0.40334108326875057</v>
      </c>
      <c r="J284" s="15">
        <f>I284-I283</f>
        <v>-4.4695267191533494E-3</v>
      </c>
      <c r="K284" s="15"/>
      <c r="L284" s="29">
        <v>11.613</v>
      </c>
      <c r="M284" s="29">
        <v>6.4640000000000004</v>
      </c>
      <c r="N284" s="15"/>
      <c r="P284" s="15">
        <f t="shared" si="30"/>
        <v>-1.1344183607232125E-2</v>
      </c>
      <c r="Q284" s="15">
        <f t="shared" si="31"/>
        <v>4.0655407918003395E-4</v>
      </c>
      <c r="R284" s="15">
        <f t="shared" si="32"/>
        <v>1.4620066079712576E-3</v>
      </c>
      <c r="S284" s="15">
        <f t="shared" si="33"/>
        <v>-1.2670804373931084E-3</v>
      </c>
      <c r="T284" s="15">
        <f t="shared" si="34"/>
        <v>9.0064256146319011E-3</v>
      </c>
      <c r="U284" s="15">
        <f t="shared" si="29"/>
        <v>-2.7332489763113093E-3</v>
      </c>
      <c r="W284" s="15">
        <f xml:space="preserve"> -(G284/G283-1)*([8]CpteExploitation!$EG290+[8]CpteExploitation!$HD290)/([8]CpteExploitation!$L290)</f>
        <v>-2.4570924497523149E-3</v>
      </c>
    </row>
    <row r="285" spans="1:23" x14ac:dyDescent="0.25">
      <c r="A285" s="14" t="s">
        <v>463</v>
      </c>
      <c r="B285" s="11">
        <v>4.472872153431507E-2</v>
      </c>
      <c r="C285" s="11">
        <v>2.1925227063293241E-2</v>
      </c>
      <c r="D285" s="11">
        <v>1.2684117991795274</v>
      </c>
      <c r="E285" s="11">
        <v>0.87398929729307451</v>
      </c>
      <c r="F285" s="11">
        <v>0.97315859472899102</v>
      </c>
      <c r="G285" s="11">
        <v>4.3515651874785004E-2</v>
      </c>
      <c r="I285" s="15">
        <v>0.39809081527347778</v>
      </c>
      <c r="J285" s="15">
        <f>I285-I284</f>
        <v>-5.2502679952727838E-3</v>
      </c>
      <c r="K285" s="15"/>
      <c r="L285" s="29">
        <v>11.628</v>
      </c>
      <c r="M285" s="29">
        <v>6.4930000000000003</v>
      </c>
      <c r="N285" s="15"/>
      <c r="P285" s="15">
        <f t="shared" si="30"/>
        <v>3.5876446106578304E-3</v>
      </c>
      <c r="Q285" s="15">
        <f t="shared" si="31"/>
        <v>5.4642424249636641E-4</v>
      </c>
      <c r="R285" s="15">
        <f t="shared" si="32"/>
        <v>3.4260800642968041E-4</v>
      </c>
      <c r="S285" s="15">
        <f t="shared" si="33"/>
        <v>-7.522257430495786E-4</v>
      </c>
      <c r="T285" s="15">
        <f t="shared" si="34"/>
        <v>-5.4599866900799559E-3</v>
      </c>
      <c r="U285" s="15">
        <f t="shared" si="29"/>
        <v>-3.5147324217271276E-3</v>
      </c>
      <c r="W285" s="15">
        <f xml:space="preserve"> -(G285/G284-1)*([8]CpteExploitation!$EG291+[8]CpteExploitation!$HD291)/([8]CpteExploitation!$L291)</f>
        <v>-3.4743188858932404E-3</v>
      </c>
    </row>
    <row r="286" spans="1:23" x14ac:dyDescent="0.25">
      <c r="A286" s="14" t="s">
        <v>464</v>
      </c>
      <c r="B286" s="11">
        <v>4.5913057401328963E-2</v>
      </c>
      <c r="C286" s="11">
        <v>2.208370418806686E-2</v>
      </c>
      <c r="D286" s="11">
        <v>1.2653990889285007</v>
      </c>
      <c r="E286" s="11">
        <v>0.87426947402129529</v>
      </c>
      <c r="F286" s="11">
        <v>1.0019389932547633</v>
      </c>
      <c r="G286" s="11">
        <v>4.6467165419783879E-2</v>
      </c>
      <c r="I286" s="15">
        <v>0.42244389027431423</v>
      </c>
      <c r="J286" s="15">
        <f>I286-I285</f>
        <v>2.4353075000836444E-2</v>
      </c>
      <c r="K286" s="15"/>
      <c r="L286" s="29">
        <v>12.03</v>
      </c>
      <c r="M286" s="29">
        <v>6.3890000000000002</v>
      </c>
      <c r="N286" s="15"/>
      <c r="P286" s="15">
        <f t="shared" si="30"/>
        <v>1.4785253550284313E-2</v>
      </c>
      <c r="Q286" s="15">
        <f t="shared" si="31"/>
        <v>-4.0361087856955573E-3</v>
      </c>
      <c r="R286" s="15">
        <f t="shared" si="32"/>
        <v>1.3262868743554972E-3</v>
      </c>
      <c r="S286" s="15">
        <f t="shared" si="33"/>
        <v>-1.790054793331702E-4</v>
      </c>
      <c r="T286" s="15">
        <f t="shared" si="34"/>
        <v>1.6514048683053971E-2</v>
      </c>
      <c r="U286" s="15">
        <f t="shared" si="29"/>
        <v>-4.05739984182861E-3</v>
      </c>
      <c r="W286" s="15">
        <f xml:space="preserve"> -(G286/G285-1)*([8]CpteExploitation!$EG292+[8]CpteExploitation!$HD292)/([8]CpteExploitation!$L292)</f>
        <v>-2.9515135449988739E-3</v>
      </c>
    </row>
    <row r="287" spans="1:23" x14ac:dyDescent="0.25">
      <c r="A287" s="14" t="s">
        <v>465</v>
      </c>
      <c r="B287" s="11">
        <v>4.8480015012197411E-2</v>
      </c>
      <c r="C287" s="11">
        <v>2.3982288994097552E-2</v>
      </c>
      <c r="D287" s="11">
        <v>1.2630230572160548</v>
      </c>
      <c r="E287" s="11">
        <v>0.8744604991555639</v>
      </c>
      <c r="F287" s="11">
        <v>1.039802879070453</v>
      </c>
      <c r="G287" s="11">
        <v>4.6274091837641002E-2</v>
      </c>
      <c r="I287" s="15">
        <v>0.42827959854338749</v>
      </c>
      <c r="J287" s="15">
        <f>I287-I286</f>
        <v>5.8357082690732587E-3</v>
      </c>
      <c r="K287" s="15"/>
      <c r="L287" s="29">
        <v>11.259</v>
      </c>
      <c r="M287" s="29">
        <v>5.9160000000000004</v>
      </c>
      <c r="N287" s="15"/>
      <c r="P287" s="15">
        <f t="shared" si="30"/>
        <v>2.9692703662001444E-2</v>
      </c>
      <c r="Q287" s="15">
        <f t="shared" si="31"/>
        <v>-4.5658889094109423E-2</v>
      </c>
      <c r="R287" s="15">
        <f t="shared" si="32"/>
        <v>9.972222872933873E-4</v>
      </c>
      <c r="S287" s="15">
        <f t="shared" si="33"/>
        <v>-1.1604126634779889E-4</v>
      </c>
      <c r="T287" s="15">
        <f t="shared" si="34"/>
        <v>2.0070175210818154E-2</v>
      </c>
      <c r="U287" s="15">
        <f t="shared" si="29"/>
        <v>8.5053746941749636E-4</v>
      </c>
      <c r="W287" s="15">
        <f xml:space="preserve"> -(G287/G286-1)*([8]CpteExploitation!$EG293+[8]CpteExploitation!$HD293)/([8]CpteExploitation!$L293)</f>
        <v>1.9307358214287618E-4</v>
      </c>
    </row>
    <row r="288" spans="1:23" x14ac:dyDescent="0.25">
      <c r="A288" s="14" t="s">
        <v>466</v>
      </c>
      <c r="B288" s="11">
        <v>4.5287588294651869E-2</v>
      </c>
      <c r="C288" s="11">
        <v>2.2544622345945366E-2</v>
      </c>
      <c r="D288" s="11">
        <v>1.2713979333203353</v>
      </c>
      <c r="E288" s="11">
        <v>0.87632694248234111</v>
      </c>
      <c r="F288" s="11">
        <v>0.96826029453471252</v>
      </c>
      <c r="G288" s="11">
        <v>5.3320449754040759E-2</v>
      </c>
      <c r="I288" s="15">
        <v>0.37385804638088549</v>
      </c>
      <c r="J288" s="15">
        <f>I288-I287</f>
        <v>-5.4421552162501996E-2</v>
      </c>
      <c r="K288" s="15"/>
      <c r="L288" s="29">
        <v>11.384</v>
      </c>
      <c r="M288" s="29">
        <v>6.5209999999999999</v>
      </c>
      <c r="N288" s="15"/>
      <c r="P288" s="15">
        <f t="shared" si="30"/>
        <v>-3.4600831642508163E-2</v>
      </c>
      <c r="Q288" s="15">
        <f t="shared" si="31"/>
        <v>3.1498938025463823E-2</v>
      </c>
      <c r="R288" s="15">
        <f t="shared" si="32"/>
        <v>-3.4841388820010615E-3</v>
      </c>
      <c r="S288" s="15">
        <f t="shared" si="33"/>
        <v>-1.1215095011324649E-3</v>
      </c>
      <c r="T288" s="15">
        <f t="shared" si="34"/>
        <v>-3.6152801441090329E-2</v>
      </c>
      <c r="U288" s="15">
        <f t="shared" si="29"/>
        <v>-1.0561208721233804E-2</v>
      </c>
      <c r="W288" s="15">
        <f xml:space="preserve"> -(G288/G287-1)*([8]CpteExploitation!$EG294+[8]CpteExploitation!$HD294)/([8]CpteExploitation!$L294)</f>
        <v>-7.0463579163997604E-3</v>
      </c>
    </row>
    <row r="289" spans="1:23" x14ac:dyDescent="0.25">
      <c r="A289" s="14" t="s">
        <v>467</v>
      </c>
      <c r="B289" s="11">
        <v>4.5012413007203614E-2</v>
      </c>
      <c r="C289" s="11">
        <v>2.2496681303891798E-2</v>
      </c>
      <c r="D289" s="11">
        <v>1.2723704866562009</v>
      </c>
      <c r="E289" s="11">
        <v>0.87884091001587228</v>
      </c>
      <c r="F289" s="11">
        <v>0.99715535942561317</v>
      </c>
      <c r="G289" s="11">
        <v>4.4256201918921254E-2</v>
      </c>
      <c r="I289" s="15">
        <v>0.3953669288616129</v>
      </c>
      <c r="J289" s="15">
        <f>I289-I288</f>
        <v>2.1508882480727409E-2</v>
      </c>
      <c r="K289" s="15"/>
      <c r="L289" s="29">
        <v>11.569000000000001</v>
      </c>
      <c r="M289" s="29">
        <v>6.484</v>
      </c>
      <c r="N289" s="15"/>
      <c r="P289" s="15">
        <f t="shared" si="30"/>
        <v>-3.4805633931543822E-3</v>
      </c>
      <c r="Q289" s="15">
        <f t="shared" si="31"/>
        <v>1.2181024540835581E-3</v>
      </c>
      <c r="R289" s="15">
        <f t="shared" si="32"/>
        <v>-4.3817867706030572E-4</v>
      </c>
      <c r="S289" s="15">
        <f t="shared" si="33"/>
        <v>-1.6432847073560714E-3</v>
      </c>
      <c r="T289" s="15">
        <f t="shared" si="34"/>
        <v>1.7094282000934879E-2</v>
      </c>
      <c r="U289" s="15">
        <f t="shared" si="29"/>
        <v>8.7585248032797311E-3</v>
      </c>
      <c r="W289" s="15">
        <f xml:space="preserve"> -(G289/G288-1)*([8]CpteExploitation!$EG295+[8]CpteExploitation!$HD295)/([8]CpteExploitation!$L295)</f>
        <v>9.064247835119504E-3</v>
      </c>
    </row>
    <row r="290" spans="1:23" x14ac:dyDescent="0.25">
      <c r="A290" s="14" t="s">
        <v>468</v>
      </c>
      <c r="B290" s="11">
        <v>4.436718219238301E-2</v>
      </c>
      <c r="C290" s="11">
        <v>2.2049905807621333E-2</v>
      </c>
      <c r="D290" s="11">
        <v>1.2735591900311527</v>
      </c>
      <c r="E290" s="11">
        <v>0.88214842345042566</v>
      </c>
      <c r="F290" s="11">
        <v>0.96176691479151011</v>
      </c>
      <c r="G290" s="11">
        <v>2.8845300434898382E-2</v>
      </c>
      <c r="I290" s="15">
        <v>0.39052099050323957</v>
      </c>
      <c r="J290" s="15">
        <f>I290-I289</f>
        <v>-4.8459383583733251E-3</v>
      </c>
      <c r="K290" s="15"/>
      <c r="L290" s="29">
        <v>11.266999999999999</v>
      </c>
      <c r="M290" s="29">
        <v>6.5410000000000004</v>
      </c>
      <c r="N290" s="15"/>
      <c r="P290" s="15">
        <f t="shared" si="30"/>
        <v>-8.0339660144022919E-3</v>
      </c>
      <c r="Q290" s="15">
        <f t="shared" si="31"/>
        <v>1.1130587165043459E-2</v>
      </c>
      <c r="R290" s="15">
        <f t="shared" si="32"/>
        <v>-5.2360898943329317E-4</v>
      </c>
      <c r="S290" s="15">
        <f t="shared" si="33"/>
        <v>-2.1093008947657157E-3</v>
      </c>
      <c r="T290" s="15">
        <f t="shared" si="34"/>
        <v>-1.9890506053810108E-2</v>
      </c>
      <c r="U290" s="15">
        <f t="shared" si="29"/>
        <v>1.4580856428994624E-2</v>
      </c>
      <c r="W290" s="15">
        <f xml:space="preserve"> -(G290/G289-1)*([8]CpteExploitation!$EG296+[8]CpteExploitation!$HD296)/([8]CpteExploitation!$L296)</f>
        <v>1.5410901484022872E-2</v>
      </c>
    </row>
    <row r="291" spans="1:23" x14ac:dyDescent="0.25">
      <c r="A291" s="14" t="s">
        <v>469</v>
      </c>
      <c r="B291" s="11">
        <v>4.3809933852596968E-2</v>
      </c>
      <c r="C291" s="11">
        <v>2.1803334012609407E-2</v>
      </c>
      <c r="D291" s="11">
        <v>1.2732502396931926</v>
      </c>
      <c r="E291" s="11">
        <v>0.88437903636150139</v>
      </c>
      <c r="F291" s="11">
        <v>0.9388482849949028</v>
      </c>
      <c r="G291" s="11">
        <v>3.0474649406688242E-2</v>
      </c>
      <c r="I291" s="15">
        <v>0.37261776339446234</v>
      </c>
      <c r="J291" s="15">
        <f>I291-I290</f>
        <v>-1.7903227108777231E-2</v>
      </c>
      <c r="K291" s="15"/>
      <c r="L291" s="29">
        <v>11.124000000000001</v>
      </c>
      <c r="M291" s="29">
        <v>6.64</v>
      </c>
      <c r="N291" s="15"/>
      <c r="P291" s="15">
        <f t="shared" si="30"/>
        <v>-7.291599239888819E-3</v>
      </c>
      <c r="Q291" s="15">
        <f t="shared" si="31"/>
        <v>6.4919103380134454E-3</v>
      </c>
      <c r="R291" s="15">
        <f t="shared" si="32"/>
        <v>1.4083331283950458E-4</v>
      </c>
      <c r="S291" s="15">
        <f t="shared" si="33"/>
        <v>-1.4679741368656949E-3</v>
      </c>
      <c r="T291" s="15">
        <f t="shared" si="34"/>
        <v>-1.3834219791782648E-2</v>
      </c>
      <c r="U291" s="15">
        <f t="shared" si="29"/>
        <v>-1.9421775910930181E-3</v>
      </c>
      <c r="W291" s="15">
        <f xml:space="preserve"> -(G291/G290-1)*([8]CpteExploitation!$EG297+[8]CpteExploitation!$HD297)/([8]CpteExploitation!$L297)</f>
        <v>-1.629348971789862E-3</v>
      </c>
    </row>
    <row r="292" spans="1:23" x14ac:dyDescent="0.25">
      <c r="A292" s="14" t="s">
        <v>470</v>
      </c>
      <c r="B292" s="11">
        <v>4.1877215476280261E-2</v>
      </c>
      <c r="C292" s="11">
        <v>2.1489704167079928E-2</v>
      </c>
      <c r="D292" s="11">
        <v>1.2730483271375466</v>
      </c>
      <c r="E292" s="11">
        <v>0.88585111999396637</v>
      </c>
      <c r="F292" s="11">
        <v>0.91482756078857685</v>
      </c>
      <c r="G292" s="11">
        <v>3.4820356516117118E-2</v>
      </c>
      <c r="I292" s="15">
        <v>0.33250207813798838</v>
      </c>
      <c r="J292" s="15">
        <f>I292-I291</f>
        <v>-4.0115685256473965E-2</v>
      </c>
      <c r="K292" s="15"/>
      <c r="L292" s="29">
        <v>10.827</v>
      </c>
      <c r="M292" s="29">
        <v>6.8490000000000002</v>
      </c>
      <c r="N292" s="15"/>
      <c r="P292" s="15">
        <f t="shared" si="30"/>
        <v>-2.6333166049135596E-2</v>
      </c>
      <c r="Q292" s="15">
        <f t="shared" si="31"/>
        <v>8.5862113684210886E-3</v>
      </c>
      <c r="R292" s="15">
        <f t="shared" si="32"/>
        <v>9.465785488078774E-5</v>
      </c>
      <c r="S292" s="15">
        <f t="shared" si="33"/>
        <v>-9.9357611734530961E-4</v>
      </c>
      <c r="T292" s="15">
        <f t="shared" si="34"/>
        <v>-1.5272065527440192E-2</v>
      </c>
      <c r="U292" s="15">
        <f t="shared" si="29"/>
        <v>-6.1977467858547446E-3</v>
      </c>
      <c r="W292" s="15">
        <f xml:space="preserve"> -(G292/G291-1)*([8]CpteExploitation!$EG298+[8]CpteExploitation!$HD298)/([8]CpteExploitation!$L298)</f>
        <v>-4.3457071094288764E-3</v>
      </c>
    </row>
    <row r="293" spans="1:23" x14ac:dyDescent="0.25">
      <c r="A293" s="14" t="s">
        <v>471</v>
      </c>
      <c r="B293" s="11">
        <v>4.2039116531568374E-2</v>
      </c>
      <c r="C293" s="11">
        <v>2.1410889660346141E-2</v>
      </c>
      <c r="D293" s="11">
        <v>1.2715328467153284</v>
      </c>
      <c r="E293" s="11">
        <v>0.88614560868595227</v>
      </c>
      <c r="F293" s="11">
        <v>0.84186322865567864</v>
      </c>
      <c r="G293" s="11">
        <v>3.6783408334963803E-2</v>
      </c>
      <c r="I293" s="15">
        <v>0.28154959890432402</v>
      </c>
      <c r="J293" s="15">
        <f>I293-I292</f>
        <v>-5.0952479233664361E-2</v>
      </c>
      <c r="K293" s="15"/>
      <c r="L293" s="29">
        <v>10.222</v>
      </c>
      <c r="M293" s="29">
        <v>6.968</v>
      </c>
      <c r="N293" s="15"/>
      <c r="P293" s="15">
        <f t="shared" si="30"/>
        <v>2.4456308965864482E-3</v>
      </c>
      <c r="Q293" s="15">
        <f t="shared" si="31"/>
        <v>2.3200361627004661E-3</v>
      </c>
      <c r="R293" s="15">
        <f t="shared" si="32"/>
        <v>7.5305113803763755E-4</v>
      </c>
      <c r="S293" s="15">
        <f t="shared" si="33"/>
        <v>-2.1029401554068891E-4</v>
      </c>
      <c r="T293" s="15">
        <f t="shared" si="34"/>
        <v>-5.0453395678457878E-2</v>
      </c>
      <c r="U293" s="15">
        <f t="shared" si="29"/>
        <v>-5.8075077369903472E-3</v>
      </c>
      <c r="W293" s="15">
        <f xml:space="preserve"> -(G293/G292-1)*([8]CpteExploitation!$EG299+[8]CpteExploitation!$HD299)/([8]CpteExploitation!$L299)</f>
        <v>-1.9630518188466853E-3</v>
      </c>
    </row>
    <row r="294" spans="1:23" x14ac:dyDescent="0.25">
      <c r="A294" s="14" t="s">
        <v>472</v>
      </c>
      <c r="B294" s="11">
        <v>4.2509258220177315E-2</v>
      </c>
      <c r="C294" s="11">
        <v>2.1482186151473681E-2</v>
      </c>
      <c r="D294" s="11">
        <v>1.2737814821525639</v>
      </c>
      <c r="E294" s="11">
        <v>0.88534769760221455</v>
      </c>
      <c r="F294" s="11">
        <v>0.85210370405921865</v>
      </c>
      <c r="G294" s="11">
        <v>3.9006754828275134E-2</v>
      </c>
      <c r="I294" s="15">
        <v>0.2920749690800114</v>
      </c>
      <c r="J294" s="15">
        <f>I294-I293</f>
        <v>1.0525370175687387E-2</v>
      </c>
      <c r="K294" s="15"/>
      <c r="L294" s="29">
        <v>10.510999999999999</v>
      </c>
      <c r="M294" s="29">
        <v>7.03</v>
      </c>
      <c r="N294" s="15"/>
      <c r="P294" s="15">
        <f t="shared" si="30"/>
        <v>7.6233778796194317E-3</v>
      </c>
      <c r="Q294" s="15">
        <f t="shared" si="31"/>
        <v>-2.2698946878098101E-3</v>
      </c>
      <c r="R294" s="15">
        <f t="shared" si="32"/>
        <v>-1.2054903341861226E-3</v>
      </c>
      <c r="S294" s="15">
        <f t="shared" si="33"/>
        <v>6.1379263589481157E-4</v>
      </c>
      <c r="T294" s="15">
        <f t="shared" si="34"/>
        <v>8.2918386682811832E-3</v>
      </c>
      <c r="U294" s="15">
        <f t="shared" si="29"/>
        <v>-2.5282539861121063E-3</v>
      </c>
      <c r="W294" s="15">
        <f xml:space="preserve"> -(G294/G293-1)*([8]CpteExploitation!$EG300+[8]CpteExploitation!$HD300)/([8]CpteExploitation!$L300)</f>
        <v>-2.2233464933113325E-3</v>
      </c>
    </row>
    <row r="295" spans="1:23" x14ac:dyDescent="0.25">
      <c r="A295" s="16" t="s">
        <v>473</v>
      </c>
      <c r="B295" s="11">
        <v>4.1991664185769571E-2</v>
      </c>
      <c r="C295" s="11">
        <v>2.1298216652835256E-2</v>
      </c>
      <c r="D295" s="11">
        <v>1.2697050938337802</v>
      </c>
      <c r="E295" s="11">
        <v>0.88437779100922886</v>
      </c>
      <c r="F295" s="11">
        <v>0.94850438970995099</v>
      </c>
      <c r="G295" s="11">
        <v>3.812019271405629E-2</v>
      </c>
      <c r="I295" s="15">
        <v>0.36142337925788182</v>
      </c>
      <c r="J295" s="15">
        <f>I295-I294</f>
        <v>6.9348410177870412E-2</v>
      </c>
      <c r="K295" s="15"/>
      <c r="L295" s="29">
        <v>11.831</v>
      </c>
      <c r="M295" s="29">
        <v>7.1040000000000001</v>
      </c>
      <c r="N295" s="15"/>
      <c r="P295" s="15">
        <f t="shared" si="30"/>
        <v>-8.1436110772950404E-3</v>
      </c>
      <c r="Q295" s="15">
        <f t="shared" si="31"/>
        <v>5.7276785726774514E-3</v>
      </c>
      <c r="R295" s="15">
        <f t="shared" si="32"/>
        <v>2.1403850377098104E-3</v>
      </c>
      <c r="S295" s="15">
        <f t="shared" si="33"/>
        <v>7.3270193452790709E-4</v>
      </c>
      <c r="T295" s="15">
        <f t="shared" si="34"/>
        <v>7.5665683346834253E-2</v>
      </c>
      <c r="U295" s="15">
        <f t="shared" si="29"/>
        <v>-6.7744276365839656E-3</v>
      </c>
      <c r="W295" s="15">
        <f xml:space="preserve"> -(G295/G294-1)*([8]CpteExploitation!$EG301+[8]CpteExploitation!$HD301)/([8]CpteExploitation!$L301)</f>
        <v>8.8656211421884415E-4</v>
      </c>
    </row>
    <row r="296" spans="1:23" x14ac:dyDescent="0.25">
      <c r="A296" s="14" t="s">
        <v>474</v>
      </c>
      <c r="B296" s="11">
        <v>4.1883745162250671E-2</v>
      </c>
      <c r="C296" s="11">
        <v>2.1298946128709403E-2</v>
      </c>
      <c r="D296" s="11">
        <v>1.2619634060520759</v>
      </c>
      <c r="E296" s="11">
        <v>0.88370794879428394</v>
      </c>
      <c r="F296" s="11">
        <v>1.0229820459564585</v>
      </c>
      <c r="G296" s="11">
        <v>3.4546719220959886E-2</v>
      </c>
      <c r="I296" s="15">
        <v>0.41100548728649816</v>
      </c>
      <c r="J296" s="15">
        <f>I296-I295</f>
        <v>4.9582108028616345E-2</v>
      </c>
      <c r="K296" s="15"/>
      <c r="L296" s="29">
        <v>12.939</v>
      </c>
      <c r="M296" s="29">
        <v>7.173</v>
      </c>
      <c r="N296" s="15"/>
      <c r="P296" s="15">
        <f t="shared" si="30"/>
        <v>-1.543179405602014E-3</v>
      </c>
      <c r="Q296" s="15">
        <f t="shared" si="31"/>
        <v>-2.0565969670700459E-5</v>
      </c>
      <c r="R296" s="15">
        <f t="shared" si="32"/>
        <v>3.6611227401433209E-3</v>
      </c>
      <c r="S296" s="15">
        <f t="shared" si="33"/>
        <v>4.5479552722510512E-4</v>
      </c>
      <c r="T296" s="15">
        <f t="shared" si="34"/>
        <v>4.7148529751512437E-2</v>
      </c>
      <c r="U296" s="15">
        <f t="shared" si="29"/>
        <v>-1.1859461499180018E-4</v>
      </c>
      <c r="W296" s="15">
        <f xml:space="preserve"> -(G296/G295-1)*([8]CpteExploitation!$EG302+[8]CpteExploitation!$HD302)/([8]CpteExploitation!$L302)</f>
        <v>3.5734734930964024E-3</v>
      </c>
    </row>
    <row r="297" spans="1:23" x14ac:dyDescent="0.25">
      <c r="A297" s="16" t="s">
        <v>475</v>
      </c>
      <c r="B297" s="11">
        <v>4.1492039985190667E-2</v>
      </c>
      <c r="C297" s="11">
        <v>2.106977305235266E-2</v>
      </c>
      <c r="D297" s="11">
        <v>1.2670602535162354</v>
      </c>
      <c r="E297" s="11">
        <v>0.88337652721214355</v>
      </c>
      <c r="F297" s="11">
        <v>1.0612030305763285</v>
      </c>
      <c r="G297" s="11">
        <v>2.8772753963593658E-2</v>
      </c>
      <c r="I297" s="15">
        <v>0.43570170287727539</v>
      </c>
      <c r="J297" s="15">
        <f>I297-I296</f>
        <v>2.4696215590777226E-2</v>
      </c>
      <c r="K297" s="15"/>
      <c r="L297" s="29">
        <v>13.624000000000001</v>
      </c>
      <c r="M297" s="29">
        <v>7.2969999999999997</v>
      </c>
      <c r="N297" s="15"/>
      <c r="P297" s="15">
        <f t="shared" si="30"/>
        <v>-5.1845840686070158E-3</v>
      </c>
      <c r="Q297" s="15">
        <f t="shared" si="31"/>
        <v>5.9649333792723344E-3</v>
      </c>
      <c r="R297" s="15">
        <f t="shared" si="32"/>
        <v>-2.2390046360834036E-3</v>
      </c>
      <c r="S297" s="15">
        <f t="shared" si="33"/>
        <v>2.0790845100674037E-4</v>
      </c>
      <c r="T297" s="15">
        <f t="shared" si="34"/>
        <v>2.0712569428595933E-2</v>
      </c>
      <c r="U297" s="15">
        <f t="shared" si="29"/>
        <v>5.2343930365926356E-3</v>
      </c>
      <c r="W297" s="15">
        <f xml:space="preserve"> -(G297/G296-1)*([8]CpteExploitation!$EG303+[8]CpteExploitation!$HD303)/([8]CpteExploitation!$L303)</f>
        <v>5.7739652573662297E-3</v>
      </c>
    </row>
    <row r="298" spans="1:23" x14ac:dyDescent="0.25">
      <c r="A298" s="14" t="s">
        <v>179</v>
      </c>
      <c r="B298" s="11">
        <v>4.1095991444481318E-2</v>
      </c>
      <c r="C298" s="11">
        <v>2.0882212682223206E-2</v>
      </c>
      <c r="D298" s="11">
        <v>1.2687767322497863</v>
      </c>
      <c r="E298" s="11">
        <v>0.88328354906516204</v>
      </c>
      <c r="F298" s="11">
        <v>1.1193369299395552</v>
      </c>
      <c r="G298" s="11">
        <v>9.8099746175481905E-3</v>
      </c>
      <c r="I298" s="15">
        <v>0.48144336969198048</v>
      </c>
      <c r="J298" s="15">
        <f>I298-I297</f>
        <v>4.5741666814705095E-2</v>
      </c>
      <c r="K298" s="15"/>
      <c r="L298" s="29">
        <v>14.577</v>
      </c>
      <c r="M298" s="29">
        <v>7.4160000000000004</v>
      </c>
      <c r="N298" s="15"/>
      <c r="P298" s="15">
        <f t="shared" si="30"/>
        <v>-5.112382516570483E-3</v>
      </c>
      <c r="Q298" s="15">
        <f t="shared" si="31"/>
        <v>4.7678318958745049E-3</v>
      </c>
      <c r="R298" s="15">
        <f t="shared" si="32"/>
        <v>-7.255725944303145E-4</v>
      </c>
      <c r="S298" s="15">
        <f t="shared" si="33"/>
        <v>5.6373466710111703E-5</v>
      </c>
      <c r="T298" s="15">
        <f t="shared" si="34"/>
        <v>2.9340714412515716E-2</v>
      </c>
      <c r="U298" s="15">
        <f t="shared" si="29"/>
        <v>1.741470215060555E-2</v>
      </c>
      <c r="W298" s="15">
        <f xml:space="preserve"> -(G298/G297-1)*([8]CpteExploitation!$EG304+[8]CpteExploitation!$HD304)/([8]CpteExploitation!$L304)</f>
        <v>1.8962779346045466E-2</v>
      </c>
    </row>
    <row r="300" spans="1:23" x14ac:dyDescent="0.25">
      <c r="P300" s="15"/>
      <c r="Q300" s="15"/>
      <c r="R300" s="15"/>
      <c r="S300" s="15"/>
      <c r="T300" s="15"/>
      <c r="U300" s="15"/>
    </row>
    <row r="301" spans="1:23" x14ac:dyDescent="0.25">
      <c r="P301" s="15"/>
      <c r="Q301" s="15"/>
      <c r="R301" s="15"/>
      <c r="S301" s="15"/>
      <c r="T301" s="15"/>
      <c r="U301" s="15"/>
    </row>
    <row r="302" spans="1:23" x14ac:dyDescent="0.25">
      <c r="J302" s="15">
        <f>SUM(J16:J60)</f>
        <v>-7.952009479608968E-2</v>
      </c>
      <c r="K302" s="15"/>
      <c r="L302" s="15"/>
      <c r="M302" s="15"/>
      <c r="N302" s="15"/>
      <c r="O302" s="11" t="s">
        <v>494</v>
      </c>
      <c r="P302" s="15">
        <f>SUM(P16:P60)</f>
        <v>0.20857864754486544</v>
      </c>
      <c r="Q302" s="15">
        <f t="shared" ref="Q302:U302" si="35">SUM(Q16:Q60)</f>
        <v>-0.33782931488974005</v>
      </c>
      <c r="R302" s="15">
        <f t="shared" si="35"/>
        <v>-1.0652347454647368E-2</v>
      </c>
      <c r="S302" s="15">
        <f t="shared" si="35"/>
        <v>-2.4055118184751666E-2</v>
      </c>
      <c r="T302" s="15">
        <f t="shared" si="35"/>
        <v>0.19514394481705361</v>
      </c>
      <c r="U302" s="15">
        <f t="shared" si="35"/>
        <v>-0.11070590662886963</v>
      </c>
      <c r="V302" s="15">
        <f>Q302+R302+S302</f>
        <v>-0.37253678052913908</v>
      </c>
    </row>
    <row r="303" spans="1:23" x14ac:dyDescent="0.25">
      <c r="J303" s="15">
        <f>SUM(J61:J104)</f>
        <v>-0.20297970057102177</v>
      </c>
      <c r="K303" s="15"/>
      <c r="L303" s="15"/>
      <c r="M303" s="15"/>
      <c r="N303" s="15"/>
      <c r="O303" s="11" t="s">
        <v>495</v>
      </c>
      <c r="P303" s="15">
        <f>SUM(P61:P104)</f>
        <v>0.21500163844280543</v>
      </c>
      <c r="Q303" s="15">
        <f t="shared" ref="Q303:U303" si="36">SUM(Q61:Q104)</f>
        <v>-0.32742060428189879</v>
      </c>
      <c r="R303" s="15">
        <f t="shared" si="36"/>
        <v>-1.1967244591128995E-2</v>
      </c>
      <c r="S303" s="15">
        <f t="shared" si="36"/>
        <v>-2.7763471645830973E-2</v>
      </c>
      <c r="T303" s="15">
        <f t="shared" si="36"/>
        <v>0.2572296284851443</v>
      </c>
      <c r="U303" s="15">
        <f t="shared" si="36"/>
        <v>-0.30805964698011284</v>
      </c>
      <c r="V303" s="15">
        <f t="shared" ref="V303:V308" si="37">Q303+R303+S303</f>
        <v>-0.36715132051885874</v>
      </c>
    </row>
    <row r="304" spans="1:23" x14ac:dyDescent="0.25">
      <c r="J304" s="15">
        <f>SUM(J105:J136)</f>
        <v>0.17099993358660398</v>
      </c>
      <c r="K304" s="15"/>
      <c r="L304" s="15"/>
      <c r="M304" s="15"/>
      <c r="N304" s="15"/>
      <c r="O304" s="11" t="s">
        <v>496</v>
      </c>
      <c r="P304" s="15">
        <f>SUM(P105:P136)</f>
        <v>0.15343863641067382</v>
      </c>
      <c r="Q304" s="15">
        <f t="shared" ref="Q304:U304" si="38">SUM(Q105:Q136)</f>
        <v>-8.0106667404715351E-2</v>
      </c>
      <c r="R304" s="15">
        <f t="shared" si="38"/>
        <v>4.8991876860907406E-4</v>
      </c>
      <c r="S304" s="15">
        <f t="shared" si="38"/>
        <v>-2.6589800420235968E-2</v>
      </c>
      <c r="T304" s="15">
        <f t="shared" si="38"/>
        <v>0.16088338905392491</v>
      </c>
      <c r="U304" s="15">
        <f t="shared" si="38"/>
        <v>-3.7115542821652428E-2</v>
      </c>
      <c r="V304" s="15">
        <f t="shared" si="37"/>
        <v>-0.10620654905634225</v>
      </c>
    </row>
    <row r="305" spans="10:22" x14ac:dyDescent="0.25">
      <c r="J305" s="15">
        <f>SUM(J137:J164)</f>
        <v>4.4012482657881435E-2</v>
      </c>
      <c r="K305" s="15"/>
      <c r="L305" s="15"/>
      <c r="M305" s="15"/>
      <c r="N305" s="15"/>
      <c r="O305" s="11" t="s">
        <v>497</v>
      </c>
      <c r="P305" s="15">
        <f>SUM(P137:P164)</f>
        <v>6.3561504037872613E-2</v>
      </c>
      <c r="Q305" s="15">
        <f t="shared" ref="Q305:U305" si="39">SUM(Q137:Q164)</f>
        <v>2.7881502151091355E-3</v>
      </c>
      <c r="R305" s="15">
        <f t="shared" si="39"/>
        <v>-9.9506410966002726E-3</v>
      </c>
      <c r="S305" s="15">
        <f t="shared" si="39"/>
        <v>-1.230294469596167E-2</v>
      </c>
      <c r="T305" s="15">
        <f t="shared" si="39"/>
        <v>9.7146112560365754E-3</v>
      </c>
      <c r="U305" s="15">
        <f t="shared" si="39"/>
        <v>-9.7981970585749503E-3</v>
      </c>
      <c r="V305" s="15">
        <f t="shared" si="37"/>
        <v>-1.9465435577452807E-2</v>
      </c>
    </row>
    <row r="306" spans="10:22" x14ac:dyDescent="0.25">
      <c r="J306" s="15">
        <f>SUM(J165:J238)</f>
        <v>-9.1295529337510561E-2</v>
      </c>
      <c r="K306" s="15"/>
      <c r="L306" s="15"/>
      <c r="M306" s="15"/>
      <c r="N306" s="15"/>
      <c r="O306" s="11" t="s">
        <v>498</v>
      </c>
      <c r="P306" s="15">
        <f>SUM(P165:P238)</f>
        <v>9.4825554082212632E-2</v>
      </c>
      <c r="Q306" s="15">
        <f t="shared" ref="Q306:U306" si="40">SUM(Q165:Q238)</f>
        <v>-0.1049408786864716</v>
      </c>
      <c r="R306" s="15">
        <f t="shared" si="40"/>
        <v>1.8178085366386314E-2</v>
      </c>
      <c r="S306" s="15">
        <f t="shared" si="40"/>
        <v>-2.2741283953081913E-2</v>
      </c>
      <c r="T306" s="15">
        <f t="shared" si="40"/>
        <v>-2.1404668973153549E-2</v>
      </c>
      <c r="U306" s="15">
        <f t="shared" si="40"/>
        <v>-5.5212337173402584E-2</v>
      </c>
      <c r="V306" s="15">
        <f t="shared" si="37"/>
        <v>-0.10950407727316722</v>
      </c>
    </row>
    <row r="307" spans="10:22" x14ac:dyDescent="0.25">
      <c r="J307" s="15">
        <f>SUM(J239:J285)</f>
        <v>-2.7336802582175135E-2</v>
      </c>
      <c r="K307" s="15"/>
      <c r="L307" s="15"/>
      <c r="M307" s="15"/>
      <c r="N307" s="15"/>
      <c r="O307" s="11" t="s">
        <v>499</v>
      </c>
      <c r="P307" s="15">
        <f>SUM(P239:P285)</f>
        <v>5.0765765711823917E-2</v>
      </c>
      <c r="Q307" s="15">
        <f t="shared" ref="Q307:U307" si="41">SUM(Q239:Q285)</f>
        <v>-7.5415120486632833E-2</v>
      </c>
      <c r="R307" s="15">
        <f t="shared" si="41"/>
        <v>1.5159778846941186E-2</v>
      </c>
      <c r="S307" s="15">
        <f t="shared" si="41"/>
        <v>1.709361337026137E-3</v>
      </c>
      <c r="T307" s="15">
        <f t="shared" si="41"/>
        <v>-1.5534674054386199E-2</v>
      </c>
      <c r="U307" s="15">
        <f t="shared" si="41"/>
        <v>-4.0219139369473906E-3</v>
      </c>
      <c r="V307" s="15">
        <f t="shared" si="37"/>
        <v>-5.8545980302665515E-2</v>
      </c>
    </row>
    <row r="308" spans="10:22" x14ac:dyDescent="0.25">
      <c r="J308" s="15">
        <f>SUM(J286:J298)</f>
        <v>8.33525544185027E-2</v>
      </c>
      <c r="K308" s="15"/>
      <c r="L308" s="15"/>
      <c r="M308" s="15"/>
      <c r="N308" s="15"/>
      <c r="O308" s="11" t="s">
        <v>500</v>
      </c>
      <c r="P308" s="15">
        <f t="shared" ref="P308:U308" si="42">SUM(P286:P298)</f>
        <v>-4.5176917418672163E-2</v>
      </c>
      <c r="Q308" s="15">
        <f t="shared" si="42"/>
        <v>2.572077082426464E-2</v>
      </c>
      <c r="R308" s="15">
        <f t="shared" si="42"/>
        <v>4.9756513206544489E-4</v>
      </c>
      <c r="S308" s="15">
        <f t="shared" si="42"/>
        <v>-5.7754141033222383E-3</v>
      </c>
      <c r="T308" s="15">
        <f t="shared" si="42"/>
        <v>9.923485300996536E-2</v>
      </c>
      <c r="U308" s="15">
        <f t="shared" si="42"/>
        <v>8.8516969742016404E-3</v>
      </c>
      <c r="V308" s="15">
        <f t="shared" si="37"/>
        <v>2.0442921853007844E-2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P30" sqref="P30"/>
    </sheetView>
  </sheetViews>
  <sheetFormatPr baseColWidth="10" defaultRowHeight="15" x14ac:dyDescent="0.25"/>
  <cols>
    <col min="1" max="1" width="11.42578125" style="1" customWidth="1"/>
    <col min="2" max="16384" width="11.42578125" style="1"/>
  </cols>
  <sheetData/>
  <pageMargins left="0.70000000000000007" right="0.70000000000000007" top="0.75" bottom="0.75" header="0.30000000000000004" footer="0.30000000000000004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8</vt:i4>
      </vt:variant>
      <vt:variant>
        <vt:lpstr>Graphiques</vt:lpstr>
      </vt:variant>
      <vt:variant>
        <vt:i4>8</vt:i4>
      </vt:variant>
    </vt:vector>
  </HeadingPairs>
  <TitlesOfParts>
    <vt:vector size="16" baseType="lpstr">
      <vt:lpstr>Données-graph1</vt:lpstr>
      <vt:lpstr>Données-graph2</vt:lpstr>
      <vt:lpstr>Données-graph3</vt:lpstr>
      <vt:lpstr>Données-graph-4-8</vt:lpstr>
      <vt:lpstr>Données-Graph5</vt:lpstr>
      <vt:lpstr>Données-Graph6</vt:lpstr>
      <vt:lpstr>Données-Graph7</vt:lpstr>
      <vt:lpstr>Graph3</vt:lpstr>
      <vt:lpstr>Graph1</vt:lpstr>
      <vt:lpstr>Graph2</vt:lpstr>
      <vt:lpstr>Graph4</vt:lpstr>
      <vt:lpstr>Graph5</vt:lpstr>
      <vt:lpstr>Graph6</vt:lpstr>
      <vt:lpstr>Graph7</vt:lpstr>
      <vt:lpstr>Graph8</vt:lpstr>
      <vt:lpstr>Graph8-bis</vt:lpstr>
    </vt:vector>
  </TitlesOfParts>
  <Company>INSEE-SNPT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Billot Sylvain</dc:creator>
  <cp:lastModifiedBy>Billot Sylvain</cp:lastModifiedBy>
  <dcterms:created xsi:type="dcterms:W3CDTF">2023-07-16T19:27:19Z</dcterms:created>
  <dcterms:modified xsi:type="dcterms:W3CDTF">2023-07-16T20:42:30Z</dcterms:modified>
</cp:coreProperties>
</file>